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Default Extension="emf" ContentType="image/x-emf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1520" yWindow="-12" windowWidth="11556" windowHeight="9708"/>
  </bookViews>
  <sheets>
    <sheet name="Расчет" sheetId="1" r:id="rId1"/>
    <sheet name="Азимут" sheetId="6" r:id="rId2"/>
    <sheet name="Высота" sheetId="10" r:id="rId3"/>
    <sheet name="УрВремени" sheetId="5" r:id="rId4"/>
    <sheet name="Постоянная" sheetId="12" r:id="rId5"/>
    <sheet name="Справка" sheetId="4" r:id="rId6"/>
    <sheet name="Формулы" sheetId="7" r:id="rId7"/>
  </sheets>
  <definedNames>
    <definedName name="_cosfi">Расчет!$X$2</definedName>
    <definedName name="_ee">Расчет!$B$11</definedName>
    <definedName name="_fi">Высота!$D$17</definedName>
    <definedName name="_lam">Расчет!$H$14</definedName>
    <definedName name="_nn">Расчет!$C$15</definedName>
    <definedName name="_nn1">Расчет!$X$3</definedName>
    <definedName name="_nn2">Расчет!$X$4</definedName>
    <definedName name="_ref">Расчет!$Q$1</definedName>
    <definedName name="_rs">Расчет!$G$5</definedName>
    <definedName name="_rsr">Расчет!$H$1</definedName>
    <definedName name="_sinfi">Расчет!$X$1</definedName>
    <definedName name="_so">Расчет!$H$2</definedName>
    <definedName name="_z">Расчет!$G$6</definedName>
  </definedNames>
  <calcPr calcId="124519"/>
</workbook>
</file>

<file path=xl/calcChain.xml><?xml version="1.0" encoding="utf-8"?>
<calcChain xmlns="http://schemas.openxmlformats.org/spreadsheetml/2006/main">
  <c r="Q1" i="1"/>
  <c r="D17" i="10"/>
  <c r="Z387" i="1"/>
  <c r="H1" s="1"/>
  <c r="AA24" s="1"/>
  <c r="G26" i="4"/>
  <c r="G29"/>
  <c r="G15"/>
  <c r="G23"/>
  <c r="G19"/>
  <c r="G17"/>
  <c r="G7"/>
  <c r="G5"/>
  <c r="G12"/>
  <c r="G9"/>
  <c r="G20"/>
  <c r="G27"/>
  <c r="G22"/>
  <c r="G16"/>
  <c r="G18"/>
  <c r="G11"/>
  <c r="G13"/>
  <c r="G21"/>
  <c r="G25"/>
  <c r="G24"/>
  <c r="G14"/>
  <c r="G8"/>
  <c r="G6"/>
  <c r="G28"/>
  <c r="G10"/>
  <c r="AA370" i="1" l="1"/>
  <c r="AA340"/>
  <c r="AA322"/>
  <c r="AA313"/>
  <c r="AA307"/>
  <c r="AA304"/>
  <c r="AA301"/>
  <c r="AA295"/>
  <c r="AA292"/>
  <c r="AA289"/>
  <c r="AA286"/>
  <c r="AA283"/>
  <c r="AA280"/>
  <c r="AA277"/>
  <c r="AA274"/>
  <c r="AA271"/>
  <c r="AA268"/>
  <c r="AA265"/>
  <c r="AA262"/>
  <c r="AA259"/>
  <c r="AA256"/>
  <c r="AA253"/>
  <c r="AA250"/>
  <c r="AA247"/>
  <c r="AA244"/>
  <c r="AA241"/>
  <c r="AA238"/>
  <c r="AA235"/>
  <c r="AA232"/>
  <c r="AA229"/>
  <c r="AA226"/>
  <c r="AA223"/>
  <c r="AA220"/>
  <c r="AA217"/>
  <c r="AA214"/>
  <c r="AA211"/>
  <c r="AA208"/>
  <c r="AA205"/>
  <c r="AA202"/>
  <c r="AA199"/>
  <c r="AA196"/>
  <c r="AA193"/>
  <c r="AA190"/>
  <c r="AA187"/>
  <c r="AA184"/>
  <c r="AA181"/>
  <c r="AA178"/>
  <c r="AA175"/>
  <c r="AA172"/>
  <c r="AA169"/>
  <c r="AA166"/>
  <c r="AA163"/>
  <c r="AA160"/>
  <c r="AA157"/>
  <c r="AA154"/>
  <c r="AA151"/>
  <c r="AA148"/>
  <c r="AA145"/>
  <c r="AA142"/>
  <c r="AA139"/>
  <c r="AA136"/>
  <c r="AA133"/>
  <c r="AA130"/>
  <c r="AA127"/>
  <c r="AA124"/>
  <c r="AA121"/>
  <c r="AA118"/>
  <c r="AA115"/>
  <c r="AA112"/>
  <c r="AA109"/>
  <c r="AA106"/>
  <c r="AA103"/>
  <c r="AA100"/>
  <c r="AA97"/>
  <c r="AA94"/>
  <c r="AA91"/>
  <c r="AA88"/>
  <c r="AA85"/>
  <c r="AA82"/>
  <c r="AA79"/>
  <c r="AA76"/>
  <c r="AA73"/>
  <c r="AA70"/>
  <c r="AA67"/>
  <c r="AA64"/>
  <c r="AA61"/>
  <c r="AA58"/>
  <c r="AA55"/>
  <c r="AA52"/>
  <c r="AA49"/>
  <c r="AA46"/>
  <c r="AA43"/>
  <c r="AA40"/>
  <c r="AA37"/>
  <c r="AA34"/>
  <c r="AA31"/>
  <c r="AA28"/>
  <c r="AA25"/>
  <c r="AA22"/>
  <c r="AA382"/>
  <c r="AA376"/>
  <c r="AA367"/>
  <c r="AA361"/>
  <c r="AA355"/>
  <c r="AA349"/>
  <c r="AA343"/>
  <c r="AA334"/>
  <c r="AA328"/>
  <c r="AA319"/>
  <c r="AA386"/>
  <c r="AA377"/>
  <c r="AA371"/>
  <c r="AA368"/>
  <c r="AA365"/>
  <c r="AA362"/>
  <c r="AA359"/>
  <c r="AA356"/>
  <c r="AA353"/>
  <c r="AA350"/>
  <c r="AA347"/>
  <c r="AA344"/>
  <c r="AA341"/>
  <c r="AA338"/>
  <c r="AA335"/>
  <c r="AA332"/>
  <c r="AA329"/>
  <c r="AA326"/>
  <c r="AA323"/>
  <c r="AA320"/>
  <c r="AA317"/>
  <c r="AA314"/>
  <c r="AA311"/>
  <c r="AA308"/>
  <c r="AA305"/>
  <c r="AA302"/>
  <c r="AA299"/>
  <c r="AA296"/>
  <c r="AA293"/>
  <c r="AA290"/>
  <c r="AA287"/>
  <c r="AA284"/>
  <c r="AA281"/>
  <c r="AA278"/>
  <c r="AA275"/>
  <c r="AA272"/>
  <c r="AA269"/>
  <c r="AA266"/>
  <c r="AA263"/>
  <c r="AA260"/>
  <c r="AA257"/>
  <c r="AA254"/>
  <c r="AA251"/>
  <c r="AA248"/>
  <c r="AA245"/>
  <c r="AA242"/>
  <c r="AA239"/>
  <c r="AA236"/>
  <c r="AA233"/>
  <c r="AA230"/>
  <c r="AA227"/>
  <c r="AA224"/>
  <c r="AA221"/>
  <c r="AA218"/>
  <c r="AA215"/>
  <c r="AA212"/>
  <c r="AA209"/>
  <c r="AA206"/>
  <c r="AA203"/>
  <c r="AA200"/>
  <c r="AA197"/>
  <c r="AA194"/>
  <c r="AA191"/>
  <c r="AA188"/>
  <c r="AA185"/>
  <c r="AA182"/>
  <c r="AA179"/>
  <c r="AA176"/>
  <c r="AA173"/>
  <c r="AA170"/>
  <c r="AA167"/>
  <c r="AA164"/>
  <c r="AA161"/>
  <c r="AA158"/>
  <c r="AA155"/>
  <c r="AA152"/>
  <c r="AA149"/>
  <c r="AA146"/>
  <c r="AA143"/>
  <c r="AA140"/>
  <c r="AA137"/>
  <c r="AA134"/>
  <c r="AA131"/>
  <c r="AA128"/>
  <c r="AA125"/>
  <c r="AA122"/>
  <c r="AA119"/>
  <c r="AA116"/>
  <c r="AA113"/>
  <c r="AA110"/>
  <c r="AA107"/>
  <c r="AA104"/>
  <c r="AA101"/>
  <c r="AA98"/>
  <c r="AA95"/>
  <c r="AA92"/>
  <c r="AA89"/>
  <c r="AA86"/>
  <c r="AA83"/>
  <c r="AA80"/>
  <c r="AA77"/>
  <c r="AA74"/>
  <c r="AA71"/>
  <c r="AA68"/>
  <c r="AA65"/>
  <c r="AA62"/>
  <c r="AA59"/>
  <c r="AA56"/>
  <c r="AA53"/>
  <c r="AA50"/>
  <c r="AA47"/>
  <c r="AA44"/>
  <c r="AA41"/>
  <c r="AA38"/>
  <c r="AA35"/>
  <c r="AA32"/>
  <c r="AA29"/>
  <c r="AA26"/>
  <c r="AA23"/>
  <c r="AA385"/>
  <c r="AA379"/>
  <c r="AA373"/>
  <c r="AA364"/>
  <c r="AA358"/>
  <c r="AA352"/>
  <c r="AA346"/>
  <c r="AA337"/>
  <c r="AA331"/>
  <c r="AA325"/>
  <c r="AA316"/>
  <c r="AA310"/>
  <c r="AA298"/>
  <c r="AA383"/>
  <c r="AA380"/>
  <c r="AA374"/>
  <c r="AA21"/>
  <c r="AA384"/>
  <c r="AA381"/>
  <c r="AA378"/>
  <c r="AA375"/>
  <c r="AA372"/>
  <c r="AA369"/>
  <c r="AA366"/>
  <c r="AA363"/>
  <c r="AA360"/>
  <c r="AA357"/>
  <c r="AA354"/>
  <c r="AA351"/>
  <c r="AA348"/>
  <c r="AA345"/>
  <c r="AA342"/>
  <c r="AA339"/>
  <c r="AA336"/>
  <c r="AA333"/>
  <c r="AA330"/>
  <c r="AA327"/>
  <c r="AA324"/>
  <c r="AA321"/>
  <c r="AA318"/>
  <c r="AA315"/>
  <c r="AA312"/>
  <c r="AA309"/>
  <c r="AA306"/>
  <c r="AA303"/>
  <c r="AA300"/>
  <c r="AA297"/>
  <c r="AA294"/>
  <c r="AA291"/>
  <c r="AA288"/>
  <c r="AA285"/>
  <c r="AA282"/>
  <c r="AA279"/>
  <c r="AA276"/>
  <c r="AA273"/>
  <c r="AA270"/>
  <c r="AA267"/>
  <c r="AA264"/>
  <c r="AA261"/>
  <c r="AA258"/>
  <c r="AA255"/>
  <c r="AA252"/>
  <c r="AA249"/>
  <c r="AA246"/>
  <c r="AA243"/>
  <c r="AA240"/>
  <c r="AA237"/>
  <c r="AA234"/>
  <c r="AA231"/>
  <c r="AA228"/>
  <c r="AA225"/>
  <c r="AA222"/>
  <c r="AA219"/>
  <c r="AA216"/>
  <c r="AA213"/>
  <c r="AA210"/>
  <c r="AA207"/>
  <c r="AA204"/>
  <c r="AA201"/>
  <c r="AA198"/>
  <c r="AA195"/>
  <c r="AA192"/>
  <c r="AA189"/>
  <c r="AA186"/>
  <c r="AA183"/>
  <c r="AA180"/>
  <c r="AA177"/>
  <c r="AA174"/>
  <c r="AA171"/>
  <c r="AA168"/>
  <c r="AA165"/>
  <c r="AA162"/>
  <c r="AA159"/>
  <c r="AA156"/>
  <c r="AA153"/>
  <c r="AA150"/>
  <c r="AA147"/>
  <c r="AA144"/>
  <c r="AA141"/>
  <c r="AA138"/>
  <c r="AA135"/>
  <c r="AA132"/>
  <c r="AA129"/>
  <c r="AA126"/>
  <c r="AA123"/>
  <c r="AA120"/>
  <c r="AA117"/>
  <c r="AA114"/>
  <c r="AA111"/>
  <c r="AA108"/>
  <c r="AA105"/>
  <c r="AA102"/>
  <c r="AA99"/>
  <c r="AA96"/>
  <c r="AA93"/>
  <c r="AA90"/>
  <c r="AA87"/>
  <c r="AA84"/>
  <c r="AA81"/>
  <c r="AA78"/>
  <c r="AA75"/>
  <c r="AA72"/>
  <c r="AA69"/>
  <c r="AA66"/>
  <c r="AA63"/>
  <c r="AA60"/>
  <c r="AA57"/>
  <c r="AA54"/>
  <c r="AA51"/>
  <c r="AA48"/>
  <c r="AA45"/>
  <c r="AA42"/>
  <c r="AA39"/>
  <c r="AA36"/>
  <c r="AA33"/>
  <c r="AA30"/>
  <c r="AA27"/>
  <c r="B39" i="6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5"/>
  <c r="B6"/>
  <c r="B7"/>
  <c r="B8"/>
  <c r="B9"/>
  <c r="B10"/>
  <c r="B11"/>
  <c r="B12"/>
  <c r="B13"/>
  <c r="B14"/>
  <c r="B15"/>
  <c r="B16"/>
  <c r="B4"/>
  <c r="B3"/>
  <c r="A369"/>
  <c r="C369"/>
  <c r="A367"/>
  <c r="C367"/>
  <c r="A368"/>
  <c r="C368"/>
  <c r="A353"/>
  <c r="C353"/>
  <c r="A354"/>
  <c r="C354"/>
  <c r="A355"/>
  <c r="C355"/>
  <c r="A356"/>
  <c r="C356"/>
  <c r="A357"/>
  <c r="C357"/>
  <c r="A358"/>
  <c r="C358"/>
  <c r="A359"/>
  <c r="C359"/>
  <c r="A360"/>
  <c r="C360"/>
  <c r="A361"/>
  <c r="C361"/>
  <c r="A362"/>
  <c r="C362"/>
  <c r="A363"/>
  <c r="C363"/>
  <c r="A364"/>
  <c r="C364"/>
  <c r="A365"/>
  <c r="C365"/>
  <c r="A366"/>
  <c r="C366"/>
  <c r="A347"/>
  <c r="C347"/>
  <c r="A348"/>
  <c r="C348"/>
  <c r="A349"/>
  <c r="C349"/>
  <c r="A350"/>
  <c r="C350"/>
  <c r="A351"/>
  <c r="C351"/>
  <c r="A352"/>
  <c r="C352"/>
  <c r="A335"/>
  <c r="C335"/>
  <c r="A336"/>
  <c r="C336"/>
  <c r="A337"/>
  <c r="C337"/>
  <c r="A338"/>
  <c r="C338"/>
  <c r="A339"/>
  <c r="C339"/>
  <c r="A340"/>
  <c r="C340"/>
  <c r="A341"/>
  <c r="C341"/>
  <c r="A342"/>
  <c r="C342"/>
  <c r="A343"/>
  <c r="C343"/>
  <c r="A344"/>
  <c r="C344"/>
  <c r="A345"/>
  <c r="C345"/>
  <c r="A346"/>
  <c r="C346"/>
  <c r="A329"/>
  <c r="C329"/>
  <c r="A330"/>
  <c r="C330"/>
  <c r="A331"/>
  <c r="C331"/>
  <c r="A332"/>
  <c r="C332"/>
  <c r="A333"/>
  <c r="C333"/>
  <c r="A334"/>
  <c r="C334"/>
  <c r="A4"/>
  <c r="C4"/>
  <c r="A5"/>
  <c r="C5"/>
  <c r="A6"/>
  <c r="C6"/>
  <c r="A7"/>
  <c r="C7"/>
  <c r="A8"/>
  <c r="C8"/>
  <c r="A9"/>
  <c r="C9"/>
  <c r="A10"/>
  <c r="C10"/>
  <c r="A11"/>
  <c r="C11"/>
  <c r="A12"/>
  <c r="C12"/>
  <c r="A13"/>
  <c r="C13"/>
  <c r="A14"/>
  <c r="C14"/>
  <c r="A15"/>
  <c r="C15"/>
  <c r="A16"/>
  <c r="C16"/>
  <c r="A17"/>
  <c r="C17"/>
  <c r="A18"/>
  <c r="C18"/>
  <c r="A19"/>
  <c r="C19"/>
  <c r="A20"/>
  <c r="C20"/>
  <c r="A21"/>
  <c r="C21"/>
  <c r="A22"/>
  <c r="C22"/>
  <c r="A23"/>
  <c r="C23"/>
  <c r="A24"/>
  <c r="C24"/>
  <c r="A25"/>
  <c r="C25"/>
  <c r="A26"/>
  <c r="C26"/>
  <c r="A27"/>
  <c r="C27"/>
  <c r="A28"/>
  <c r="C28"/>
  <c r="A29"/>
  <c r="C29"/>
  <c r="A30"/>
  <c r="C30"/>
  <c r="A31"/>
  <c r="C31"/>
  <c r="A32"/>
  <c r="C32"/>
  <c r="A33"/>
  <c r="C33"/>
  <c r="A34"/>
  <c r="C34"/>
  <c r="A35"/>
  <c r="C35"/>
  <c r="A36"/>
  <c r="C36"/>
  <c r="A37"/>
  <c r="C37"/>
  <c r="A38"/>
  <c r="C38"/>
  <c r="A39"/>
  <c r="C39"/>
  <c r="A40"/>
  <c r="C40"/>
  <c r="A41"/>
  <c r="C41"/>
  <c r="A42"/>
  <c r="C42"/>
  <c r="A43"/>
  <c r="C43"/>
  <c r="A44"/>
  <c r="C44"/>
  <c r="A45"/>
  <c r="C45"/>
  <c r="A46"/>
  <c r="C46"/>
  <c r="A47"/>
  <c r="C47"/>
  <c r="A48"/>
  <c r="C48"/>
  <c r="A49"/>
  <c r="C49"/>
  <c r="A50"/>
  <c r="C50"/>
  <c r="A51"/>
  <c r="C51"/>
  <c r="A52"/>
  <c r="C52"/>
  <c r="A53"/>
  <c r="C53"/>
  <c r="A54"/>
  <c r="C54"/>
  <c r="A55"/>
  <c r="C55"/>
  <c r="A56"/>
  <c r="C56"/>
  <c r="A57"/>
  <c r="C57"/>
  <c r="A58"/>
  <c r="C58"/>
  <c r="A59"/>
  <c r="C59"/>
  <c r="A60"/>
  <c r="C60"/>
  <c r="A61"/>
  <c r="C61"/>
  <c r="A62"/>
  <c r="C62"/>
  <c r="A63"/>
  <c r="C63"/>
  <c r="A64"/>
  <c r="C64"/>
  <c r="A65"/>
  <c r="C65"/>
  <c r="A66"/>
  <c r="C66"/>
  <c r="A67"/>
  <c r="C67"/>
  <c r="A68"/>
  <c r="C68"/>
  <c r="A69"/>
  <c r="C69"/>
  <c r="A70"/>
  <c r="C70"/>
  <c r="A71"/>
  <c r="C71"/>
  <c r="A72"/>
  <c r="C72"/>
  <c r="A73"/>
  <c r="C73"/>
  <c r="A74"/>
  <c r="C74"/>
  <c r="A75"/>
  <c r="C75"/>
  <c r="A76"/>
  <c r="C76"/>
  <c r="A77"/>
  <c r="C77"/>
  <c r="A78"/>
  <c r="C78"/>
  <c r="A79"/>
  <c r="C79"/>
  <c r="A80"/>
  <c r="C80"/>
  <c r="A81"/>
  <c r="C81"/>
  <c r="A82"/>
  <c r="C82"/>
  <c r="A83"/>
  <c r="C83"/>
  <c r="A84"/>
  <c r="C84"/>
  <c r="A85"/>
  <c r="C85"/>
  <c r="A86"/>
  <c r="C86"/>
  <c r="A87"/>
  <c r="C87"/>
  <c r="A88"/>
  <c r="C88"/>
  <c r="A89"/>
  <c r="C89"/>
  <c r="A90"/>
  <c r="C90"/>
  <c r="A91"/>
  <c r="C91"/>
  <c r="A92"/>
  <c r="C92"/>
  <c r="A93"/>
  <c r="C93"/>
  <c r="A94"/>
  <c r="C94"/>
  <c r="A95"/>
  <c r="C95"/>
  <c r="A96"/>
  <c r="C96"/>
  <c r="A97"/>
  <c r="C97"/>
  <c r="A98"/>
  <c r="C98"/>
  <c r="A99"/>
  <c r="C99"/>
  <c r="A100"/>
  <c r="C100"/>
  <c r="A101"/>
  <c r="C101"/>
  <c r="A102"/>
  <c r="C102"/>
  <c r="A103"/>
  <c r="C103"/>
  <c r="A104"/>
  <c r="C104"/>
  <c r="A105"/>
  <c r="C105"/>
  <c r="A106"/>
  <c r="C106"/>
  <c r="A107"/>
  <c r="C107"/>
  <c r="A108"/>
  <c r="C108"/>
  <c r="A109"/>
  <c r="C109"/>
  <c r="A110"/>
  <c r="C110"/>
  <c r="A111"/>
  <c r="C111"/>
  <c r="A112"/>
  <c r="C112"/>
  <c r="A113"/>
  <c r="C113"/>
  <c r="A114"/>
  <c r="C114"/>
  <c r="A115"/>
  <c r="C115"/>
  <c r="A116"/>
  <c r="C116"/>
  <c r="A117"/>
  <c r="C117"/>
  <c r="A118"/>
  <c r="C118"/>
  <c r="A119"/>
  <c r="C119"/>
  <c r="A120"/>
  <c r="C120"/>
  <c r="A121"/>
  <c r="C121"/>
  <c r="A122"/>
  <c r="C122"/>
  <c r="A123"/>
  <c r="C123"/>
  <c r="A124"/>
  <c r="C124"/>
  <c r="A125"/>
  <c r="C125"/>
  <c r="A126"/>
  <c r="C126"/>
  <c r="A127"/>
  <c r="C127"/>
  <c r="A128"/>
  <c r="C128"/>
  <c r="A129"/>
  <c r="C129"/>
  <c r="A130"/>
  <c r="C130"/>
  <c r="A131"/>
  <c r="C131"/>
  <c r="A132"/>
  <c r="C132"/>
  <c r="A133"/>
  <c r="C133"/>
  <c r="A134"/>
  <c r="C134"/>
  <c r="A135"/>
  <c r="C135"/>
  <c r="A136"/>
  <c r="C136"/>
  <c r="A137"/>
  <c r="C137"/>
  <c r="A138"/>
  <c r="C138"/>
  <c r="A139"/>
  <c r="C139"/>
  <c r="A140"/>
  <c r="C140"/>
  <c r="A141"/>
  <c r="C141"/>
  <c r="A142"/>
  <c r="C142"/>
  <c r="A143"/>
  <c r="C143"/>
  <c r="A144"/>
  <c r="C144"/>
  <c r="A145"/>
  <c r="C145"/>
  <c r="A146"/>
  <c r="C146"/>
  <c r="A147"/>
  <c r="C147"/>
  <c r="A148"/>
  <c r="C148"/>
  <c r="A149"/>
  <c r="C149"/>
  <c r="A150"/>
  <c r="C150"/>
  <c r="A151"/>
  <c r="C151"/>
  <c r="A152"/>
  <c r="C152"/>
  <c r="A153"/>
  <c r="C153"/>
  <c r="A154"/>
  <c r="C154"/>
  <c r="A155"/>
  <c r="C155"/>
  <c r="A156"/>
  <c r="C156"/>
  <c r="A157"/>
  <c r="C157"/>
  <c r="A158"/>
  <c r="C158"/>
  <c r="A159"/>
  <c r="C159"/>
  <c r="A160"/>
  <c r="C160"/>
  <c r="A161"/>
  <c r="C161"/>
  <c r="A162"/>
  <c r="C162"/>
  <c r="A163"/>
  <c r="C163"/>
  <c r="A164"/>
  <c r="C164"/>
  <c r="A165"/>
  <c r="C165"/>
  <c r="A166"/>
  <c r="C166"/>
  <c r="A167"/>
  <c r="C167"/>
  <c r="A168"/>
  <c r="C168"/>
  <c r="A169"/>
  <c r="C169"/>
  <c r="A170"/>
  <c r="C170"/>
  <c r="A171"/>
  <c r="C171"/>
  <c r="A172"/>
  <c r="C172"/>
  <c r="A173"/>
  <c r="C173"/>
  <c r="A174"/>
  <c r="C174"/>
  <c r="A175"/>
  <c r="C175"/>
  <c r="A176"/>
  <c r="C176"/>
  <c r="A177"/>
  <c r="C177"/>
  <c r="A178"/>
  <c r="C178"/>
  <c r="A179"/>
  <c r="C179"/>
  <c r="A180"/>
  <c r="C180"/>
  <c r="A181"/>
  <c r="C181"/>
  <c r="A182"/>
  <c r="C182"/>
  <c r="A183"/>
  <c r="C183"/>
  <c r="A184"/>
  <c r="C184"/>
  <c r="A185"/>
  <c r="C185"/>
  <c r="A186"/>
  <c r="C186"/>
  <c r="A187"/>
  <c r="C187"/>
  <c r="A188"/>
  <c r="C188"/>
  <c r="A189"/>
  <c r="C189"/>
  <c r="A190"/>
  <c r="C190"/>
  <c r="A191"/>
  <c r="C191"/>
  <c r="A192"/>
  <c r="C192"/>
  <c r="A193"/>
  <c r="C193"/>
  <c r="A194"/>
  <c r="C194"/>
  <c r="A195"/>
  <c r="C195"/>
  <c r="A196"/>
  <c r="C196"/>
  <c r="A197"/>
  <c r="C197"/>
  <c r="A198"/>
  <c r="C198"/>
  <c r="A199"/>
  <c r="C199"/>
  <c r="A200"/>
  <c r="C200"/>
  <c r="A201"/>
  <c r="C201"/>
  <c r="A202"/>
  <c r="C202"/>
  <c r="A203"/>
  <c r="C203"/>
  <c r="A204"/>
  <c r="C204"/>
  <c r="A205"/>
  <c r="C205"/>
  <c r="A206"/>
  <c r="C206"/>
  <c r="A207"/>
  <c r="C207"/>
  <c r="A208"/>
  <c r="C208"/>
  <c r="A209"/>
  <c r="C209"/>
  <c r="A210"/>
  <c r="C210"/>
  <c r="A211"/>
  <c r="C211"/>
  <c r="A212"/>
  <c r="C212"/>
  <c r="A213"/>
  <c r="C213"/>
  <c r="A214"/>
  <c r="C214"/>
  <c r="A215"/>
  <c r="C215"/>
  <c r="A216"/>
  <c r="C216"/>
  <c r="A217"/>
  <c r="C217"/>
  <c r="A218"/>
  <c r="C218"/>
  <c r="A219"/>
  <c r="C219"/>
  <c r="A220"/>
  <c r="C220"/>
  <c r="A221"/>
  <c r="C221"/>
  <c r="A222"/>
  <c r="C222"/>
  <c r="A223"/>
  <c r="C223"/>
  <c r="A224"/>
  <c r="C224"/>
  <c r="A225"/>
  <c r="C225"/>
  <c r="A226"/>
  <c r="C226"/>
  <c r="A227"/>
  <c r="C227"/>
  <c r="A228"/>
  <c r="C228"/>
  <c r="A229"/>
  <c r="C229"/>
  <c r="A230"/>
  <c r="C230"/>
  <c r="A231"/>
  <c r="C231"/>
  <c r="A232"/>
  <c r="C232"/>
  <c r="A233"/>
  <c r="C233"/>
  <c r="A234"/>
  <c r="C234"/>
  <c r="A235"/>
  <c r="C235"/>
  <c r="A236"/>
  <c r="C236"/>
  <c r="A237"/>
  <c r="C237"/>
  <c r="A238"/>
  <c r="C238"/>
  <c r="A239"/>
  <c r="C239"/>
  <c r="A240"/>
  <c r="C240"/>
  <c r="A241"/>
  <c r="C241"/>
  <c r="A242"/>
  <c r="C242"/>
  <c r="A243"/>
  <c r="C243"/>
  <c r="A244"/>
  <c r="C244"/>
  <c r="A245"/>
  <c r="C245"/>
  <c r="A246"/>
  <c r="C246"/>
  <c r="A247"/>
  <c r="C247"/>
  <c r="A248"/>
  <c r="C248"/>
  <c r="A249"/>
  <c r="C249"/>
  <c r="A250"/>
  <c r="C250"/>
  <c r="A251"/>
  <c r="C251"/>
  <c r="A252"/>
  <c r="C252"/>
  <c r="A253"/>
  <c r="C253"/>
  <c r="A254"/>
  <c r="C254"/>
  <c r="A255"/>
  <c r="C255"/>
  <c r="A256"/>
  <c r="C256"/>
  <c r="A257"/>
  <c r="C257"/>
  <c r="A258"/>
  <c r="C258"/>
  <c r="A259"/>
  <c r="C259"/>
  <c r="A260"/>
  <c r="C260"/>
  <c r="A261"/>
  <c r="C261"/>
  <c r="A262"/>
  <c r="C262"/>
  <c r="A263"/>
  <c r="C263"/>
  <c r="A264"/>
  <c r="C264"/>
  <c r="A265"/>
  <c r="C265"/>
  <c r="A266"/>
  <c r="C266"/>
  <c r="A267"/>
  <c r="C267"/>
  <c r="A268"/>
  <c r="C268"/>
  <c r="A269"/>
  <c r="C269"/>
  <c r="A270"/>
  <c r="C270"/>
  <c r="A271"/>
  <c r="C271"/>
  <c r="A272"/>
  <c r="C272"/>
  <c r="A273"/>
  <c r="C273"/>
  <c r="A274"/>
  <c r="C274"/>
  <c r="A275"/>
  <c r="C275"/>
  <c r="A276"/>
  <c r="C276"/>
  <c r="A277"/>
  <c r="C277"/>
  <c r="A278"/>
  <c r="C278"/>
  <c r="A279"/>
  <c r="C279"/>
  <c r="A280"/>
  <c r="C280"/>
  <c r="A281"/>
  <c r="C281"/>
  <c r="A282"/>
  <c r="C282"/>
  <c r="A283"/>
  <c r="C283"/>
  <c r="A284"/>
  <c r="C284"/>
  <c r="A285"/>
  <c r="C285"/>
  <c r="A286"/>
  <c r="C286"/>
  <c r="A287"/>
  <c r="C287"/>
  <c r="A288"/>
  <c r="C288"/>
  <c r="A289"/>
  <c r="C289"/>
  <c r="A290"/>
  <c r="C290"/>
  <c r="A291"/>
  <c r="C291"/>
  <c r="A292"/>
  <c r="C292"/>
  <c r="A293"/>
  <c r="C293"/>
  <c r="A294"/>
  <c r="C294"/>
  <c r="A295"/>
  <c r="C295"/>
  <c r="A296"/>
  <c r="C296"/>
  <c r="A297"/>
  <c r="C297"/>
  <c r="A298"/>
  <c r="C298"/>
  <c r="A299"/>
  <c r="C299"/>
  <c r="A300"/>
  <c r="C300"/>
  <c r="A301"/>
  <c r="C301"/>
  <c r="A302"/>
  <c r="C302"/>
  <c r="A303"/>
  <c r="C303"/>
  <c r="A304"/>
  <c r="C304"/>
  <c r="A305"/>
  <c r="C305"/>
  <c r="A306"/>
  <c r="C306"/>
  <c r="A307"/>
  <c r="C307"/>
  <c r="A308"/>
  <c r="C308"/>
  <c r="A309"/>
  <c r="C309"/>
  <c r="A310"/>
  <c r="C310"/>
  <c r="A311"/>
  <c r="C311"/>
  <c r="A312"/>
  <c r="C312"/>
  <c r="A313"/>
  <c r="C313"/>
  <c r="A314"/>
  <c r="C314"/>
  <c r="A315"/>
  <c r="C315"/>
  <c r="A316"/>
  <c r="C316"/>
  <c r="A317"/>
  <c r="C317"/>
  <c r="A318"/>
  <c r="C318"/>
  <c r="A319"/>
  <c r="C319"/>
  <c r="A320"/>
  <c r="C320"/>
  <c r="A321"/>
  <c r="C321"/>
  <c r="A322"/>
  <c r="C322"/>
  <c r="A323"/>
  <c r="C323"/>
  <c r="A324"/>
  <c r="C324"/>
  <c r="A325"/>
  <c r="C325"/>
  <c r="A326"/>
  <c r="C326"/>
  <c r="A327"/>
  <c r="C327"/>
  <c r="A328"/>
  <c r="C328"/>
  <c r="C3"/>
  <c r="A3"/>
  <c r="D5" i="4"/>
  <c r="D28"/>
  <c r="D26"/>
  <c r="D29"/>
  <c r="D15"/>
  <c r="D23"/>
  <c r="D19"/>
  <c r="D17"/>
  <c r="D7"/>
  <c r="D12"/>
  <c r="D9"/>
  <c r="D20"/>
  <c r="D27"/>
  <c r="D22"/>
  <c r="D16"/>
  <c r="D18"/>
  <c r="D11"/>
  <c r="D13"/>
  <c r="D21"/>
  <c r="D25"/>
  <c r="D24"/>
  <c r="D14"/>
  <c r="D8"/>
  <c r="D6"/>
  <c r="D10"/>
  <c r="B14" i="1"/>
  <c r="D14" s="1"/>
  <c r="G14" s="1"/>
  <c r="F80"/>
  <c r="G5"/>
  <c r="M4" i="4"/>
  <c r="L4"/>
  <c r="K4"/>
  <c r="F22" i="1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21"/>
  <c r="F11"/>
  <c r="D15" i="10" s="1"/>
  <c r="B11" i="1"/>
  <c r="D25" l="1"/>
  <c r="D28"/>
  <c r="D31"/>
  <c r="D34"/>
  <c r="D37"/>
  <c r="D40"/>
  <c r="D43"/>
  <c r="D46"/>
  <c r="D49"/>
  <c r="D52"/>
  <c r="D55"/>
  <c r="D58"/>
  <c r="D61"/>
  <c r="D64"/>
  <c r="D67"/>
  <c r="D70"/>
  <c r="D73"/>
  <c r="D76"/>
  <c r="D79"/>
  <c r="D82"/>
  <c r="D85"/>
  <c r="D88"/>
  <c r="D91"/>
  <c r="D94"/>
  <c r="D97"/>
  <c r="D100"/>
  <c r="D103"/>
  <c r="D106"/>
  <c r="D109"/>
  <c r="D112"/>
  <c r="D115"/>
  <c r="D118"/>
  <c r="D121"/>
  <c r="D124"/>
  <c r="D127"/>
  <c r="D130"/>
  <c r="D133"/>
  <c r="D136"/>
  <c r="D139"/>
  <c r="D142"/>
  <c r="D145"/>
  <c r="D148"/>
  <c r="D151"/>
  <c r="D154"/>
  <c r="D157"/>
  <c r="D160"/>
  <c r="D163"/>
  <c r="D166"/>
  <c r="D169"/>
  <c r="D172"/>
  <c r="D175"/>
  <c r="D178"/>
  <c r="D181"/>
  <c r="D184"/>
  <c r="D187"/>
  <c r="D190"/>
  <c r="D193"/>
  <c r="D196"/>
  <c r="D199"/>
  <c r="D202"/>
  <c r="D205"/>
  <c r="D208"/>
  <c r="D211"/>
  <c r="D214"/>
  <c r="D217"/>
  <c r="D220"/>
  <c r="D223"/>
  <c r="D226"/>
  <c r="D229"/>
  <c r="D232"/>
  <c r="D235"/>
  <c r="D238"/>
  <c r="D241"/>
  <c r="D244"/>
  <c r="D247"/>
  <c r="D250"/>
  <c r="D253"/>
  <c r="D256"/>
  <c r="D259"/>
  <c r="D262"/>
  <c r="D265"/>
  <c r="D268"/>
  <c r="D271"/>
  <c r="D274"/>
  <c r="D277"/>
  <c r="D280"/>
  <c r="D283"/>
  <c r="D286"/>
  <c r="D289"/>
  <c r="D292"/>
  <c r="D295"/>
  <c r="D298"/>
  <c r="D301"/>
  <c r="D304"/>
  <c r="D307"/>
  <c r="D310"/>
  <c r="D313"/>
  <c r="D316"/>
  <c r="D319"/>
  <c r="D322"/>
  <c r="D325"/>
  <c r="D328"/>
  <c r="D331"/>
  <c r="D334"/>
  <c r="D337"/>
  <c r="D340"/>
  <c r="D343"/>
  <c r="D346"/>
  <c r="D349"/>
  <c r="D352"/>
  <c r="D355"/>
  <c r="D358"/>
  <c r="D361"/>
  <c r="D367"/>
  <c r="D376"/>
  <c r="D21"/>
  <c r="D24"/>
  <c r="D27"/>
  <c r="D30"/>
  <c r="D33"/>
  <c r="D36"/>
  <c r="D39"/>
  <c r="D42"/>
  <c r="D45"/>
  <c r="D48"/>
  <c r="D51"/>
  <c r="D54"/>
  <c r="D57"/>
  <c r="D60"/>
  <c r="D63"/>
  <c r="D66"/>
  <c r="D69"/>
  <c r="D72"/>
  <c r="D75"/>
  <c r="D78"/>
  <c r="D81"/>
  <c r="D84"/>
  <c r="D87"/>
  <c r="D90"/>
  <c r="D93"/>
  <c r="D96"/>
  <c r="D99"/>
  <c r="D102"/>
  <c r="D105"/>
  <c r="D108"/>
  <c r="D111"/>
  <c r="D114"/>
  <c r="D117"/>
  <c r="D120"/>
  <c r="D123"/>
  <c r="D126"/>
  <c r="D129"/>
  <c r="D132"/>
  <c r="D135"/>
  <c r="D138"/>
  <c r="D141"/>
  <c r="D144"/>
  <c r="D147"/>
  <c r="D150"/>
  <c r="D153"/>
  <c r="D156"/>
  <c r="D159"/>
  <c r="D162"/>
  <c r="D165"/>
  <c r="D168"/>
  <c r="D171"/>
  <c r="D174"/>
  <c r="D177"/>
  <c r="D180"/>
  <c r="D183"/>
  <c r="D186"/>
  <c r="D189"/>
  <c r="D192"/>
  <c r="D195"/>
  <c r="D198"/>
  <c r="D201"/>
  <c r="D204"/>
  <c r="D207"/>
  <c r="D210"/>
  <c r="D213"/>
  <c r="D216"/>
  <c r="D219"/>
  <c r="D222"/>
  <c r="D225"/>
  <c r="D228"/>
  <c r="D231"/>
  <c r="D234"/>
  <c r="D237"/>
  <c r="D240"/>
  <c r="D243"/>
  <c r="D246"/>
  <c r="D249"/>
  <c r="D252"/>
  <c r="D255"/>
  <c r="D258"/>
  <c r="D261"/>
  <c r="D264"/>
  <c r="D267"/>
  <c r="D270"/>
  <c r="D273"/>
  <c r="D276"/>
  <c r="D279"/>
  <c r="D282"/>
  <c r="D285"/>
  <c r="D288"/>
  <c r="D291"/>
  <c r="D294"/>
  <c r="D297"/>
  <c r="D300"/>
  <c r="D303"/>
  <c r="D306"/>
  <c r="D309"/>
  <c r="D312"/>
  <c r="D315"/>
  <c r="D318"/>
  <c r="D321"/>
  <c r="D324"/>
  <c r="D327"/>
  <c r="D330"/>
  <c r="D333"/>
  <c r="D336"/>
  <c r="D339"/>
  <c r="D342"/>
  <c r="D345"/>
  <c r="D348"/>
  <c r="D351"/>
  <c r="D354"/>
  <c r="D357"/>
  <c r="D360"/>
  <c r="D363"/>
  <c r="D366"/>
  <c r="D369"/>
  <c r="D372"/>
  <c r="D375"/>
  <c r="D378"/>
  <c r="D381"/>
  <c r="D384"/>
  <c r="D23"/>
  <c r="D26"/>
  <c r="D29"/>
  <c r="D32"/>
  <c r="D35"/>
  <c r="D38"/>
  <c r="D41"/>
  <c r="D44"/>
  <c r="D47"/>
  <c r="D50"/>
  <c r="D53"/>
  <c r="D56"/>
  <c r="D59"/>
  <c r="D62"/>
  <c r="D65"/>
  <c r="D68"/>
  <c r="D71"/>
  <c r="D74"/>
  <c r="D77"/>
  <c r="D80"/>
  <c r="D83"/>
  <c r="D86"/>
  <c r="D89"/>
  <c r="D92"/>
  <c r="D95"/>
  <c r="D98"/>
  <c r="D101"/>
  <c r="D104"/>
  <c r="D107"/>
  <c r="D110"/>
  <c r="D113"/>
  <c r="D116"/>
  <c r="D119"/>
  <c r="D122"/>
  <c r="D125"/>
  <c r="D128"/>
  <c r="D131"/>
  <c r="D134"/>
  <c r="D137"/>
  <c r="D140"/>
  <c r="D143"/>
  <c r="D146"/>
  <c r="D149"/>
  <c r="D152"/>
  <c r="D155"/>
  <c r="D158"/>
  <c r="D161"/>
  <c r="D164"/>
  <c r="D167"/>
  <c r="D170"/>
  <c r="D173"/>
  <c r="D176"/>
  <c r="D179"/>
  <c r="D182"/>
  <c r="D185"/>
  <c r="D188"/>
  <c r="D191"/>
  <c r="D194"/>
  <c r="D197"/>
  <c r="D200"/>
  <c r="D203"/>
  <c r="D206"/>
  <c r="D209"/>
  <c r="D212"/>
  <c r="D215"/>
  <c r="D218"/>
  <c r="D221"/>
  <c r="D224"/>
  <c r="D227"/>
  <c r="D230"/>
  <c r="D233"/>
  <c r="D236"/>
  <c r="D239"/>
  <c r="D242"/>
  <c r="D245"/>
  <c r="D248"/>
  <c r="D251"/>
  <c r="D254"/>
  <c r="D257"/>
  <c r="D260"/>
  <c r="D263"/>
  <c r="D266"/>
  <c r="D269"/>
  <c r="D272"/>
  <c r="D275"/>
  <c r="D278"/>
  <c r="D281"/>
  <c r="D284"/>
  <c r="D287"/>
  <c r="D290"/>
  <c r="D293"/>
  <c r="D296"/>
  <c r="D299"/>
  <c r="D302"/>
  <c r="D305"/>
  <c r="D308"/>
  <c r="D311"/>
  <c r="D314"/>
  <c r="D317"/>
  <c r="D320"/>
  <c r="D323"/>
  <c r="D326"/>
  <c r="D329"/>
  <c r="D332"/>
  <c r="D335"/>
  <c r="D338"/>
  <c r="D341"/>
  <c r="D344"/>
  <c r="D347"/>
  <c r="D350"/>
  <c r="D353"/>
  <c r="D356"/>
  <c r="D359"/>
  <c r="D362"/>
  <c r="D365"/>
  <c r="D368"/>
  <c r="D371"/>
  <c r="D374"/>
  <c r="D377"/>
  <c r="D380"/>
  <c r="D383"/>
  <c r="D386"/>
  <c r="D364"/>
  <c r="D370"/>
  <c r="D373"/>
  <c r="D379"/>
  <c r="D382"/>
  <c r="D385"/>
  <c r="D22"/>
  <c r="AA387"/>
  <c r="I2" s="1"/>
  <c r="C15"/>
  <c r="X2"/>
  <c r="X1"/>
  <c r="C14"/>
  <c r="G6"/>
  <c r="G22" l="1"/>
  <c r="G24"/>
  <c r="U24" s="1"/>
  <c r="D7" i="6" s="1"/>
  <c r="N7" s="1"/>
  <c r="G25" i="1"/>
  <c r="G27"/>
  <c r="G32"/>
  <c r="U32" s="1"/>
  <c r="D15" i="6" s="1"/>
  <c r="N15" s="1"/>
  <c r="G34" i="1"/>
  <c r="G36"/>
  <c r="G41"/>
  <c r="U41" s="1"/>
  <c r="D24" i="6" s="1"/>
  <c r="N24" s="1"/>
  <c r="G43" i="1"/>
  <c r="G45"/>
  <c r="G50"/>
  <c r="U50" s="1"/>
  <c r="D33" i="6" s="1"/>
  <c r="N33" s="1"/>
  <c r="G52" i="1"/>
  <c r="G54"/>
  <c r="G55"/>
  <c r="U55" s="1"/>
  <c r="G57"/>
  <c r="G58"/>
  <c r="U58" s="1"/>
  <c r="G60"/>
  <c r="U60" s="1"/>
  <c r="D43" i="6" s="1"/>
  <c r="N43" s="1"/>
  <c r="G61" i="1"/>
  <c r="G63"/>
  <c r="G64"/>
  <c r="U64" s="1"/>
  <c r="G66"/>
  <c r="G67"/>
  <c r="U67" s="1"/>
  <c r="G69"/>
  <c r="U69" s="1"/>
  <c r="D52" i="6" s="1"/>
  <c r="N52" s="1"/>
  <c r="G70" i="1"/>
  <c r="G74"/>
  <c r="G79"/>
  <c r="G86"/>
  <c r="G88"/>
  <c r="U88" s="1"/>
  <c r="D71" i="6" s="1"/>
  <c r="N71" s="1"/>
  <c r="G90" i="1"/>
  <c r="U90" s="1"/>
  <c r="D73" i="6" s="1"/>
  <c r="N73" s="1"/>
  <c r="G95" i="1"/>
  <c r="G97"/>
  <c r="U97" s="1"/>
  <c r="G99"/>
  <c r="U99" s="1"/>
  <c r="D82" i="6" s="1"/>
  <c r="N82" s="1"/>
  <c r="G104" i="1"/>
  <c r="U104" s="1"/>
  <c r="G106"/>
  <c r="U106" s="1"/>
  <c r="G108"/>
  <c r="U108" s="1"/>
  <c r="G116"/>
  <c r="U116" s="1"/>
  <c r="G119"/>
  <c r="U119" s="1"/>
  <c r="G29"/>
  <c r="U29" s="1"/>
  <c r="D12" i="6" s="1"/>
  <c r="N12" s="1"/>
  <c r="G31" i="1"/>
  <c r="G33"/>
  <c r="G38"/>
  <c r="U38" s="1"/>
  <c r="D21" i="6" s="1"/>
  <c r="N21" s="1"/>
  <c r="G40" i="1"/>
  <c r="G42"/>
  <c r="G47"/>
  <c r="U47" s="1"/>
  <c r="D30" i="6" s="1"/>
  <c r="N30" s="1"/>
  <c r="G49" i="1"/>
  <c r="G51"/>
  <c r="G72"/>
  <c r="U72" s="1"/>
  <c r="D55" i="6" s="1"/>
  <c r="N55" s="1"/>
  <c r="G73" i="1"/>
  <c r="G78"/>
  <c r="G83"/>
  <c r="U83" s="1"/>
  <c r="G85"/>
  <c r="G87"/>
  <c r="G92"/>
  <c r="U92" s="1"/>
  <c r="G94"/>
  <c r="G96"/>
  <c r="G101"/>
  <c r="U101" s="1"/>
  <c r="G103"/>
  <c r="U103" s="1"/>
  <c r="G105"/>
  <c r="U105" s="1"/>
  <c r="G110"/>
  <c r="U110" s="1"/>
  <c r="G113"/>
  <c r="U113" s="1"/>
  <c r="G114"/>
  <c r="U114" s="1"/>
  <c r="G115"/>
  <c r="U115" s="1"/>
  <c r="G118"/>
  <c r="U118" s="1"/>
  <c r="G23"/>
  <c r="G26"/>
  <c r="U26" s="1"/>
  <c r="D9" i="6" s="1"/>
  <c r="N9" s="1"/>
  <c r="G28" i="1"/>
  <c r="G30"/>
  <c r="U30" s="1"/>
  <c r="G35"/>
  <c r="U35" s="1"/>
  <c r="G37"/>
  <c r="G39"/>
  <c r="U39" s="1"/>
  <c r="D22" i="6" s="1"/>
  <c r="N22" s="1"/>
  <c r="G44" i="1"/>
  <c r="U44" s="1"/>
  <c r="D27" i="6" s="1"/>
  <c r="N27" s="1"/>
  <c r="G46" i="1"/>
  <c r="G48"/>
  <c r="U48" s="1"/>
  <c r="D31" i="6" s="1"/>
  <c r="N31" s="1"/>
  <c r="G53" i="1"/>
  <c r="U53" s="1"/>
  <c r="D36" i="6" s="1"/>
  <c r="N36" s="1"/>
  <c r="G56" i="1"/>
  <c r="G59"/>
  <c r="G62"/>
  <c r="U62" s="1"/>
  <c r="G65"/>
  <c r="G68"/>
  <c r="G71"/>
  <c r="U71" s="1"/>
  <c r="D54" i="6" s="1"/>
  <c r="N54" s="1"/>
  <c r="G75" i="1"/>
  <c r="G76"/>
  <c r="G77"/>
  <c r="U77" s="1"/>
  <c r="D60" i="6" s="1"/>
  <c r="N60" s="1"/>
  <c r="G80" i="1"/>
  <c r="G81"/>
  <c r="G82"/>
  <c r="U82" s="1"/>
  <c r="G84"/>
  <c r="G89"/>
  <c r="U89" s="1"/>
  <c r="G91"/>
  <c r="U91" s="1"/>
  <c r="D74" i="6" s="1"/>
  <c r="N74" s="1"/>
  <c r="G93" i="1"/>
  <c r="G98"/>
  <c r="U98" s="1"/>
  <c r="G100"/>
  <c r="U100" s="1"/>
  <c r="D83" i="6" s="1"/>
  <c r="A3" i="10" s="1"/>
  <c r="G102" i="1"/>
  <c r="U102" s="1"/>
  <c r="G107"/>
  <c r="U107" s="1"/>
  <c r="G109"/>
  <c r="U109" s="1"/>
  <c r="G111"/>
  <c r="U111" s="1"/>
  <c r="G112"/>
  <c r="U112" s="1"/>
  <c r="G117"/>
  <c r="U117" s="1"/>
  <c r="G120"/>
  <c r="U120" s="1"/>
  <c r="G121"/>
  <c r="U121" s="1"/>
  <c r="G122"/>
  <c r="U122" s="1"/>
  <c r="G125"/>
  <c r="U125" s="1"/>
  <c r="G128"/>
  <c r="U128" s="1"/>
  <c r="G132"/>
  <c r="U132" s="1"/>
  <c r="G131"/>
  <c r="U131" s="1"/>
  <c r="G134"/>
  <c r="U134" s="1"/>
  <c r="G137"/>
  <c r="U137" s="1"/>
  <c r="G140"/>
  <c r="U140" s="1"/>
  <c r="G143"/>
  <c r="U143" s="1"/>
  <c r="G146"/>
  <c r="U146" s="1"/>
  <c r="G149"/>
  <c r="U149" s="1"/>
  <c r="G152"/>
  <c r="U152" s="1"/>
  <c r="G155"/>
  <c r="U155" s="1"/>
  <c r="G158"/>
  <c r="U158" s="1"/>
  <c r="G161"/>
  <c r="U161" s="1"/>
  <c r="G164"/>
  <c r="U164" s="1"/>
  <c r="G167"/>
  <c r="U167" s="1"/>
  <c r="G170"/>
  <c r="U170" s="1"/>
  <c r="G173"/>
  <c r="U173" s="1"/>
  <c r="G176"/>
  <c r="U176" s="1"/>
  <c r="G187"/>
  <c r="U187" s="1"/>
  <c r="G188"/>
  <c r="U188" s="1"/>
  <c r="G192"/>
  <c r="U192" s="1"/>
  <c r="G196"/>
  <c r="U196" s="1"/>
  <c r="G197"/>
  <c r="U197" s="1"/>
  <c r="G201"/>
  <c r="U201" s="1"/>
  <c r="G206"/>
  <c r="U206" s="1"/>
  <c r="G209"/>
  <c r="U209" s="1"/>
  <c r="D192" i="6" s="1"/>
  <c r="N192" s="1"/>
  <c r="G211" i="1"/>
  <c r="U211" s="1"/>
  <c r="G212"/>
  <c r="U212" s="1"/>
  <c r="G213"/>
  <c r="U213" s="1"/>
  <c r="G216"/>
  <c r="U216" s="1"/>
  <c r="G217"/>
  <c r="U217" s="1"/>
  <c r="G223"/>
  <c r="U223" s="1"/>
  <c r="G228"/>
  <c r="U228" s="1"/>
  <c r="G233"/>
  <c r="U233" s="1"/>
  <c r="G236"/>
  <c r="U236" s="1"/>
  <c r="G238"/>
  <c r="U238" s="1"/>
  <c r="G240"/>
  <c r="U240" s="1"/>
  <c r="G245"/>
  <c r="U245" s="1"/>
  <c r="G247"/>
  <c r="U247" s="1"/>
  <c r="G249"/>
  <c r="U249" s="1"/>
  <c r="G254"/>
  <c r="U254" s="1"/>
  <c r="G260"/>
  <c r="U260" s="1"/>
  <c r="G269"/>
  <c r="U269" s="1"/>
  <c r="G271"/>
  <c r="U271" s="1"/>
  <c r="G273"/>
  <c r="U273" s="1"/>
  <c r="G279"/>
  <c r="U279" s="1"/>
  <c r="G280"/>
  <c r="U280" s="1"/>
  <c r="G281"/>
  <c r="U281" s="1"/>
  <c r="G285"/>
  <c r="U285" s="1"/>
  <c r="G286"/>
  <c r="U286" s="1"/>
  <c r="G288"/>
  <c r="U288" s="1"/>
  <c r="G289"/>
  <c r="U289" s="1"/>
  <c r="G290"/>
  <c r="U290" s="1"/>
  <c r="G293"/>
  <c r="U293" s="1"/>
  <c r="G297"/>
  <c r="U297" s="1"/>
  <c r="G298"/>
  <c r="U298" s="1"/>
  <c r="G299"/>
  <c r="U299" s="1"/>
  <c r="G302"/>
  <c r="U302" s="1"/>
  <c r="G306"/>
  <c r="U306" s="1"/>
  <c r="G307"/>
  <c r="U307" s="1"/>
  <c r="G308"/>
  <c r="U308" s="1"/>
  <c r="G311"/>
  <c r="U311" s="1"/>
  <c r="D294" i="6" s="1"/>
  <c r="G315" i="1"/>
  <c r="U315" s="1"/>
  <c r="G316"/>
  <c r="U316" s="1"/>
  <c r="G317"/>
  <c r="U317" s="1"/>
  <c r="G320"/>
  <c r="U320" s="1"/>
  <c r="G324"/>
  <c r="U324" s="1"/>
  <c r="G325"/>
  <c r="U325" s="1"/>
  <c r="G326"/>
  <c r="U326" s="1"/>
  <c r="G329"/>
  <c r="U329" s="1"/>
  <c r="G332"/>
  <c r="U332" s="1"/>
  <c r="D315" i="6" s="1"/>
  <c r="G334" i="1"/>
  <c r="U334" s="1"/>
  <c r="G337"/>
  <c r="U337" s="1"/>
  <c r="G338"/>
  <c r="U338" s="1"/>
  <c r="D321" i="6" s="1"/>
  <c r="G340" i="1"/>
  <c r="U340" s="1"/>
  <c r="G341"/>
  <c r="U341" s="1"/>
  <c r="G343"/>
  <c r="U343" s="1"/>
  <c r="G344"/>
  <c r="U344" s="1"/>
  <c r="G348"/>
  <c r="U348" s="1"/>
  <c r="G351"/>
  <c r="U351" s="1"/>
  <c r="G361"/>
  <c r="U361" s="1"/>
  <c r="G362"/>
  <c r="U362" s="1"/>
  <c r="G364"/>
  <c r="U364" s="1"/>
  <c r="G365"/>
  <c r="U365" s="1"/>
  <c r="G368"/>
  <c r="U368" s="1"/>
  <c r="G370"/>
  <c r="U370" s="1"/>
  <c r="G372"/>
  <c r="U372" s="1"/>
  <c r="G376"/>
  <c r="U376" s="1"/>
  <c r="G378"/>
  <c r="U378" s="1"/>
  <c r="G382"/>
  <c r="U382" s="1"/>
  <c r="G383"/>
  <c r="U383" s="1"/>
  <c r="G123"/>
  <c r="U123" s="1"/>
  <c r="G124"/>
  <c r="U124" s="1"/>
  <c r="G129"/>
  <c r="U129" s="1"/>
  <c r="G133"/>
  <c r="U133" s="1"/>
  <c r="G180"/>
  <c r="U180" s="1"/>
  <c r="G183"/>
  <c r="U183" s="1"/>
  <c r="G186"/>
  <c r="U186" s="1"/>
  <c r="G190"/>
  <c r="U190" s="1"/>
  <c r="G191"/>
  <c r="U191" s="1"/>
  <c r="G195"/>
  <c r="U195" s="1"/>
  <c r="G199"/>
  <c r="U199" s="1"/>
  <c r="G200"/>
  <c r="U200" s="1"/>
  <c r="G205"/>
  <c r="U205" s="1"/>
  <c r="G210"/>
  <c r="U210" s="1"/>
  <c r="G215"/>
  <c r="U215" s="1"/>
  <c r="D198" i="6" s="1"/>
  <c r="N198" s="1"/>
  <c r="G218" i="1"/>
  <c r="U218" s="1"/>
  <c r="D201" i="6" s="1"/>
  <c r="N201" s="1"/>
  <c r="G220" i="1"/>
  <c r="U220" s="1"/>
  <c r="G221"/>
  <c r="U221" s="1"/>
  <c r="G222"/>
  <c r="U222" s="1"/>
  <c r="G225"/>
  <c r="U225" s="1"/>
  <c r="G226"/>
  <c r="U226" s="1"/>
  <c r="G232"/>
  <c r="U232" s="1"/>
  <c r="G237"/>
  <c r="U237" s="1"/>
  <c r="G242"/>
  <c r="U242" s="1"/>
  <c r="G244"/>
  <c r="U244" s="1"/>
  <c r="G246"/>
  <c r="U246" s="1"/>
  <c r="G251"/>
  <c r="U251" s="1"/>
  <c r="G253"/>
  <c r="U253" s="1"/>
  <c r="G255"/>
  <c r="U255" s="1"/>
  <c r="G257"/>
  <c r="U257" s="1"/>
  <c r="G258"/>
  <c r="U258" s="1"/>
  <c r="G259"/>
  <c r="U259" s="1"/>
  <c r="G261"/>
  <c r="U261" s="1"/>
  <c r="G263"/>
  <c r="U263" s="1"/>
  <c r="G266"/>
  <c r="U266" s="1"/>
  <c r="G267"/>
  <c r="U267" s="1"/>
  <c r="G268"/>
  <c r="U268" s="1"/>
  <c r="G270"/>
  <c r="U270" s="1"/>
  <c r="G274"/>
  <c r="U274" s="1"/>
  <c r="G276"/>
  <c r="U276" s="1"/>
  <c r="G277"/>
  <c r="U277" s="1"/>
  <c r="G278"/>
  <c r="U278" s="1"/>
  <c r="G282"/>
  <c r="U282" s="1"/>
  <c r="G284"/>
  <c r="U284" s="1"/>
  <c r="G287"/>
  <c r="U287" s="1"/>
  <c r="G291"/>
  <c r="U291" s="1"/>
  <c r="G296"/>
  <c r="U296" s="1"/>
  <c r="G300"/>
  <c r="U300" s="1"/>
  <c r="G305"/>
  <c r="U305" s="1"/>
  <c r="G309"/>
  <c r="U309" s="1"/>
  <c r="G314"/>
  <c r="U314" s="1"/>
  <c r="G318"/>
  <c r="U318" s="1"/>
  <c r="G323"/>
  <c r="U323" s="1"/>
  <c r="G327"/>
  <c r="U327" s="1"/>
  <c r="G331"/>
  <c r="U331" s="1"/>
  <c r="G336"/>
  <c r="U336" s="1"/>
  <c r="G346"/>
  <c r="U346" s="1"/>
  <c r="G347"/>
  <c r="U347" s="1"/>
  <c r="G349"/>
  <c r="U349" s="1"/>
  <c r="G350"/>
  <c r="U350" s="1"/>
  <c r="G354"/>
  <c r="U354" s="1"/>
  <c r="G357"/>
  <c r="U357" s="1"/>
  <c r="G360"/>
  <c r="U360" s="1"/>
  <c r="G371"/>
  <c r="U371" s="1"/>
  <c r="D354" i="6" s="1"/>
  <c r="G373" i="1"/>
  <c r="U373" s="1"/>
  <c r="G375"/>
  <c r="U375" s="1"/>
  <c r="G377"/>
  <c r="U377" s="1"/>
  <c r="G379"/>
  <c r="U379" s="1"/>
  <c r="G381"/>
  <c r="U381" s="1"/>
  <c r="G385"/>
  <c r="U385" s="1"/>
  <c r="G126"/>
  <c r="U126" s="1"/>
  <c r="G127"/>
  <c r="U127" s="1"/>
  <c r="G130"/>
  <c r="U130" s="1"/>
  <c r="G135"/>
  <c r="U135" s="1"/>
  <c r="G136"/>
  <c r="U136" s="1"/>
  <c r="G138"/>
  <c r="U138" s="1"/>
  <c r="G139"/>
  <c r="U139" s="1"/>
  <c r="G141"/>
  <c r="U141" s="1"/>
  <c r="G142"/>
  <c r="U142" s="1"/>
  <c r="G144"/>
  <c r="U144" s="1"/>
  <c r="G145"/>
  <c r="U145" s="1"/>
  <c r="G147"/>
  <c r="U147" s="1"/>
  <c r="G148"/>
  <c r="U148" s="1"/>
  <c r="G150"/>
  <c r="U150" s="1"/>
  <c r="G151"/>
  <c r="U151" s="1"/>
  <c r="G153"/>
  <c r="U153" s="1"/>
  <c r="G154"/>
  <c r="U154" s="1"/>
  <c r="G156"/>
  <c r="U156" s="1"/>
  <c r="G157"/>
  <c r="U157" s="1"/>
  <c r="G159"/>
  <c r="U159" s="1"/>
  <c r="G160"/>
  <c r="U160" s="1"/>
  <c r="G162"/>
  <c r="U162" s="1"/>
  <c r="G163"/>
  <c r="U163" s="1"/>
  <c r="G165"/>
  <c r="U165" s="1"/>
  <c r="G166"/>
  <c r="U166" s="1"/>
  <c r="G168"/>
  <c r="U168" s="1"/>
  <c r="G169"/>
  <c r="U169" s="1"/>
  <c r="G171"/>
  <c r="U171" s="1"/>
  <c r="G172"/>
  <c r="U172" s="1"/>
  <c r="G174"/>
  <c r="U174" s="1"/>
  <c r="G175"/>
  <c r="U175" s="1"/>
  <c r="G177"/>
  <c r="U177" s="1"/>
  <c r="G178"/>
  <c r="U178" s="1"/>
  <c r="G179"/>
  <c r="U179" s="1"/>
  <c r="G181"/>
  <c r="U181" s="1"/>
  <c r="G182"/>
  <c r="U182" s="1"/>
  <c r="G184"/>
  <c r="U184" s="1"/>
  <c r="G185"/>
  <c r="U185" s="1"/>
  <c r="G189"/>
  <c r="U189" s="1"/>
  <c r="G193"/>
  <c r="U193" s="1"/>
  <c r="G194"/>
  <c r="U194" s="1"/>
  <c r="G198"/>
  <c r="U198" s="1"/>
  <c r="G202"/>
  <c r="U202" s="1"/>
  <c r="G203"/>
  <c r="U203" s="1"/>
  <c r="G204"/>
  <c r="U204" s="1"/>
  <c r="G207"/>
  <c r="U207" s="1"/>
  <c r="G208"/>
  <c r="U208" s="1"/>
  <c r="G214"/>
  <c r="U214" s="1"/>
  <c r="G219"/>
  <c r="U219" s="1"/>
  <c r="G224"/>
  <c r="U224" s="1"/>
  <c r="G227"/>
  <c r="U227" s="1"/>
  <c r="G229"/>
  <c r="U229" s="1"/>
  <c r="G230"/>
  <c r="U230" s="1"/>
  <c r="G231"/>
  <c r="U231" s="1"/>
  <c r="G234"/>
  <c r="U234" s="1"/>
  <c r="G235"/>
  <c r="U235" s="1"/>
  <c r="G239"/>
  <c r="U239" s="1"/>
  <c r="G241"/>
  <c r="U241" s="1"/>
  <c r="G243"/>
  <c r="U243" s="1"/>
  <c r="G248"/>
  <c r="U248" s="1"/>
  <c r="G250"/>
  <c r="U250" s="1"/>
  <c r="G252"/>
  <c r="U252" s="1"/>
  <c r="G256"/>
  <c r="U256" s="1"/>
  <c r="G262"/>
  <c r="U262" s="1"/>
  <c r="G264"/>
  <c r="U264" s="1"/>
  <c r="G265"/>
  <c r="U265" s="1"/>
  <c r="G272"/>
  <c r="U272" s="1"/>
  <c r="G275"/>
  <c r="U275" s="1"/>
  <c r="G283"/>
  <c r="U283" s="1"/>
  <c r="G292"/>
  <c r="U292" s="1"/>
  <c r="G294"/>
  <c r="U294" s="1"/>
  <c r="G295"/>
  <c r="U295" s="1"/>
  <c r="G301"/>
  <c r="U301" s="1"/>
  <c r="G303"/>
  <c r="U303" s="1"/>
  <c r="G304"/>
  <c r="U304" s="1"/>
  <c r="G310"/>
  <c r="U310" s="1"/>
  <c r="G312"/>
  <c r="U312" s="1"/>
  <c r="G313"/>
  <c r="U313" s="1"/>
  <c r="G319"/>
  <c r="U319" s="1"/>
  <c r="G321"/>
  <c r="U321" s="1"/>
  <c r="G322"/>
  <c r="U322" s="1"/>
  <c r="G328"/>
  <c r="U328" s="1"/>
  <c r="G330"/>
  <c r="U330" s="1"/>
  <c r="G333"/>
  <c r="U333" s="1"/>
  <c r="G335"/>
  <c r="U335" s="1"/>
  <c r="G339"/>
  <c r="U339" s="1"/>
  <c r="G342"/>
  <c r="U342" s="1"/>
  <c r="G345"/>
  <c r="U345" s="1"/>
  <c r="G352"/>
  <c r="U352" s="1"/>
  <c r="G353"/>
  <c r="U353" s="1"/>
  <c r="D336" i="6" s="1"/>
  <c r="G355" i="1"/>
  <c r="U355" s="1"/>
  <c r="G356"/>
  <c r="U356" s="1"/>
  <c r="G358"/>
  <c r="U358" s="1"/>
  <c r="G359"/>
  <c r="U359" s="1"/>
  <c r="G363"/>
  <c r="U363" s="1"/>
  <c r="G366"/>
  <c r="U366" s="1"/>
  <c r="G367"/>
  <c r="U367" s="1"/>
  <c r="G369"/>
  <c r="U369" s="1"/>
  <c r="G374"/>
  <c r="U374" s="1"/>
  <c r="G380"/>
  <c r="U380" s="1"/>
  <c r="G384"/>
  <c r="U384" s="1"/>
  <c r="G386"/>
  <c r="U386" s="1"/>
  <c r="D369" i="6" s="1"/>
  <c r="G21" i="1"/>
  <c r="U21" s="1"/>
  <c r="Y382"/>
  <c r="E382"/>
  <c r="Y383"/>
  <c r="E383"/>
  <c r="Y365"/>
  <c r="E365"/>
  <c r="Y347"/>
  <c r="E347"/>
  <c r="Y329"/>
  <c r="E329"/>
  <c r="Y320"/>
  <c r="E320"/>
  <c r="Y302"/>
  <c r="E302"/>
  <c r="Y275"/>
  <c r="E275"/>
  <c r="Y385"/>
  <c r="E385"/>
  <c r="Y386"/>
  <c r="E386"/>
  <c r="Y368"/>
  <c r="E368"/>
  <c r="Y350"/>
  <c r="E350"/>
  <c r="Y332"/>
  <c r="E332"/>
  <c r="Y314"/>
  <c r="E314"/>
  <c r="Y22"/>
  <c r="E22"/>
  <c r="Y379"/>
  <c r="E379"/>
  <c r="Y364"/>
  <c r="E364"/>
  <c r="Y380"/>
  <c r="E380"/>
  <c r="Y371"/>
  <c r="E371"/>
  <c r="Y362"/>
  <c r="E362"/>
  <c r="Y353"/>
  <c r="E353"/>
  <c r="Y344"/>
  <c r="E344"/>
  <c r="Y335"/>
  <c r="E335"/>
  <c r="Y326"/>
  <c r="E326"/>
  <c r="Y317"/>
  <c r="E317"/>
  <c r="Y308"/>
  <c r="E308"/>
  <c r="Y299"/>
  <c r="E299"/>
  <c r="Y290"/>
  <c r="E290"/>
  <c r="Y281"/>
  <c r="E281"/>
  <c r="Y272"/>
  <c r="E272"/>
  <c r="Y263"/>
  <c r="E263"/>
  <c r="Y254"/>
  <c r="E254"/>
  <c r="Y245"/>
  <c r="E245"/>
  <c r="Y236"/>
  <c r="E236"/>
  <c r="Y227"/>
  <c r="E227"/>
  <c r="Y218"/>
  <c r="E218"/>
  <c r="Y209"/>
  <c r="E209"/>
  <c r="Y200"/>
  <c r="E200"/>
  <c r="Y191"/>
  <c r="E191"/>
  <c r="Y182"/>
  <c r="E182"/>
  <c r="Y173"/>
  <c r="E173"/>
  <c r="Y164"/>
  <c r="E164"/>
  <c r="Y155"/>
  <c r="E155"/>
  <c r="Y146"/>
  <c r="E146"/>
  <c r="Y137"/>
  <c r="E137"/>
  <c r="Y128"/>
  <c r="E128"/>
  <c r="Y119"/>
  <c r="E119"/>
  <c r="Y110"/>
  <c r="E110"/>
  <c r="Y101"/>
  <c r="E101"/>
  <c r="Y92"/>
  <c r="E92"/>
  <c r="Y83"/>
  <c r="E83"/>
  <c r="Y74"/>
  <c r="E74"/>
  <c r="Y65"/>
  <c r="U65"/>
  <c r="D48" i="6" s="1"/>
  <c r="N48" s="1"/>
  <c r="E65" i="1"/>
  <c r="Y56"/>
  <c r="U56"/>
  <c r="D39" i="6" s="1"/>
  <c r="N39" s="1"/>
  <c r="E56" i="1"/>
  <c r="Y47"/>
  <c r="E47"/>
  <c r="Y38"/>
  <c r="E38"/>
  <c r="Y29"/>
  <c r="E29"/>
  <c r="Y384"/>
  <c r="E384"/>
  <c r="Y375"/>
  <c r="E375"/>
  <c r="Y366"/>
  <c r="E366"/>
  <c r="Y357"/>
  <c r="E357"/>
  <c r="Y348"/>
  <c r="E348"/>
  <c r="Y339"/>
  <c r="E339"/>
  <c r="Y330"/>
  <c r="E330"/>
  <c r="Y321"/>
  <c r="E321"/>
  <c r="Y312"/>
  <c r="E312"/>
  <c r="Y303"/>
  <c r="E303"/>
  <c r="Y294"/>
  <c r="E294"/>
  <c r="Y285"/>
  <c r="E285"/>
  <c r="Y276"/>
  <c r="E276"/>
  <c r="Y267"/>
  <c r="E267"/>
  <c r="Y258"/>
  <c r="E258"/>
  <c r="Y249"/>
  <c r="E249"/>
  <c r="Y240"/>
  <c r="E240"/>
  <c r="Y231"/>
  <c r="E231"/>
  <c r="Y222"/>
  <c r="E222"/>
  <c r="Y213"/>
  <c r="E213"/>
  <c r="Y204"/>
  <c r="E204"/>
  <c r="Y195"/>
  <c r="E195"/>
  <c r="Y186"/>
  <c r="E186"/>
  <c r="Y177"/>
  <c r="E177"/>
  <c r="Y168"/>
  <c r="E168"/>
  <c r="Y159"/>
  <c r="E159"/>
  <c r="Y150"/>
  <c r="E150"/>
  <c r="Y141"/>
  <c r="E141"/>
  <c r="Y132"/>
  <c r="E132"/>
  <c r="Y123"/>
  <c r="E123"/>
  <c r="Y114"/>
  <c r="E114"/>
  <c r="Y105"/>
  <c r="E105"/>
  <c r="Y96"/>
  <c r="E96"/>
  <c r="Y87"/>
  <c r="E87"/>
  <c r="Y78"/>
  <c r="E78"/>
  <c r="Y69"/>
  <c r="E69"/>
  <c r="Y60"/>
  <c r="E60"/>
  <c r="Y51"/>
  <c r="E51"/>
  <c r="Y42"/>
  <c r="E42"/>
  <c r="Y33"/>
  <c r="E33"/>
  <c r="Y24"/>
  <c r="E24"/>
  <c r="Y367"/>
  <c r="E367"/>
  <c r="Y355"/>
  <c r="E355"/>
  <c r="Y346"/>
  <c r="E346"/>
  <c r="Y337"/>
  <c r="E337"/>
  <c r="Y328"/>
  <c r="E328"/>
  <c r="Y319"/>
  <c r="E319"/>
  <c r="Y310"/>
  <c r="E310"/>
  <c r="Y301"/>
  <c r="E301"/>
  <c r="Y292"/>
  <c r="E292"/>
  <c r="Y283"/>
  <c r="E283"/>
  <c r="Y274"/>
  <c r="E274"/>
  <c r="Y265"/>
  <c r="E265"/>
  <c r="Y256"/>
  <c r="E256"/>
  <c r="Y247"/>
  <c r="E247"/>
  <c r="Y238"/>
  <c r="E238"/>
  <c r="Y229"/>
  <c r="E229"/>
  <c r="Y220"/>
  <c r="E220"/>
  <c r="Y211"/>
  <c r="E211"/>
  <c r="Y202"/>
  <c r="E202"/>
  <c r="Y193"/>
  <c r="E193"/>
  <c r="Y184"/>
  <c r="E184"/>
  <c r="Y175"/>
  <c r="E175"/>
  <c r="Y166"/>
  <c r="E166"/>
  <c r="Y157"/>
  <c r="E157"/>
  <c r="Y148"/>
  <c r="E148"/>
  <c r="Y139"/>
  <c r="E139"/>
  <c r="Y130"/>
  <c r="E130"/>
  <c r="Y121"/>
  <c r="E121"/>
  <c r="Y112"/>
  <c r="E112"/>
  <c r="Y103"/>
  <c r="E103"/>
  <c r="U94"/>
  <c r="Y94"/>
  <c r="E94"/>
  <c r="U85"/>
  <c r="D68" i="6" s="1"/>
  <c r="N68" s="1"/>
  <c r="Y85" i="1"/>
  <c r="E85"/>
  <c r="Y76"/>
  <c r="E76"/>
  <c r="Y67"/>
  <c r="E67"/>
  <c r="Y58"/>
  <c r="E58"/>
  <c r="U49"/>
  <c r="Y49"/>
  <c r="E49"/>
  <c r="U40"/>
  <c r="Y40"/>
  <c r="E40"/>
  <c r="U31"/>
  <c r="Y31"/>
  <c r="E31"/>
  <c r="Y370"/>
  <c r="E370"/>
  <c r="Y374"/>
  <c r="E374"/>
  <c r="Y356"/>
  <c r="E356"/>
  <c r="Y338"/>
  <c r="E338"/>
  <c r="Y311"/>
  <c r="E311"/>
  <c r="Y293"/>
  <c r="E293"/>
  <c r="Y284"/>
  <c r="E284"/>
  <c r="Y266"/>
  <c r="E266"/>
  <c r="Y257"/>
  <c r="E257"/>
  <c r="Y248"/>
  <c r="E248"/>
  <c r="Y239"/>
  <c r="E239"/>
  <c r="Y230"/>
  <c r="E230"/>
  <c r="Y221"/>
  <c r="E221"/>
  <c r="Y212"/>
  <c r="E212"/>
  <c r="Y203"/>
  <c r="E203"/>
  <c r="Y194"/>
  <c r="E194"/>
  <c r="Y185"/>
  <c r="E185"/>
  <c r="Y176"/>
  <c r="E176"/>
  <c r="Y167"/>
  <c r="E167"/>
  <c r="Y158"/>
  <c r="E158"/>
  <c r="Y149"/>
  <c r="E149"/>
  <c r="Y140"/>
  <c r="E140"/>
  <c r="Y131"/>
  <c r="E131"/>
  <c r="Y122"/>
  <c r="E122"/>
  <c r="Y113"/>
  <c r="E113"/>
  <c r="Y104"/>
  <c r="E104"/>
  <c r="Y95"/>
  <c r="U95"/>
  <c r="E95"/>
  <c r="Y86"/>
  <c r="U86"/>
  <c r="E86"/>
  <c r="Y77"/>
  <c r="E77"/>
  <c r="Y68"/>
  <c r="E68"/>
  <c r="Y59"/>
  <c r="E59"/>
  <c r="Y50"/>
  <c r="E50"/>
  <c r="Y41"/>
  <c r="E41"/>
  <c r="Y32"/>
  <c r="E32"/>
  <c r="Y23"/>
  <c r="E23"/>
  <c r="Y378"/>
  <c r="E378"/>
  <c r="Y369"/>
  <c r="E369"/>
  <c r="Y360"/>
  <c r="E360"/>
  <c r="Y351"/>
  <c r="E351"/>
  <c r="Y342"/>
  <c r="E342"/>
  <c r="Y333"/>
  <c r="E333"/>
  <c r="Y324"/>
  <c r="E324"/>
  <c r="Y315"/>
  <c r="E315"/>
  <c r="Y306"/>
  <c r="E306"/>
  <c r="Y297"/>
  <c r="E297"/>
  <c r="Y288"/>
  <c r="E288"/>
  <c r="Y279"/>
  <c r="E279"/>
  <c r="Y270"/>
  <c r="E270"/>
  <c r="Y261"/>
  <c r="E261"/>
  <c r="Y252"/>
  <c r="E252"/>
  <c r="Y243"/>
  <c r="E243"/>
  <c r="Y234"/>
  <c r="E234"/>
  <c r="Y225"/>
  <c r="E225"/>
  <c r="Y216"/>
  <c r="E216"/>
  <c r="Y207"/>
  <c r="E207"/>
  <c r="Y198"/>
  <c r="E198"/>
  <c r="Y189"/>
  <c r="E189"/>
  <c r="Y180"/>
  <c r="E180"/>
  <c r="Y171"/>
  <c r="E171"/>
  <c r="Y162"/>
  <c r="E162"/>
  <c r="Y153"/>
  <c r="E153"/>
  <c r="Y144"/>
  <c r="E144"/>
  <c r="Y135"/>
  <c r="E135"/>
  <c r="Y126"/>
  <c r="E126"/>
  <c r="Y117"/>
  <c r="E117"/>
  <c r="Y108"/>
  <c r="E108"/>
  <c r="Y99"/>
  <c r="E99"/>
  <c r="Y90"/>
  <c r="E90"/>
  <c r="Y81"/>
  <c r="E81"/>
  <c r="Y72"/>
  <c r="E72"/>
  <c r="Y63"/>
  <c r="E63"/>
  <c r="Y54"/>
  <c r="E54"/>
  <c r="Y45"/>
  <c r="E45"/>
  <c r="Y36"/>
  <c r="E36"/>
  <c r="Y27"/>
  <c r="E27"/>
  <c r="Y376"/>
  <c r="E376"/>
  <c r="Y358"/>
  <c r="E358"/>
  <c r="Y349"/>
  <c r="E349"/>
  <c r="Y340"/>
  <c r="E340"/>
  <c r="Y331"/>
  <c r="E331"/>
  <c r="Y322"/>
  <c r="E322"/>
  <c r="Y313"/>
  <c r="E313"/>
  <c r="Y304"/>
  <c r="E304"/>
  <c r="Y295"/>
  <c r="E295"/>
  <c r="Y286"/>
  <c r="E286"/>
  <c r="Y277"/>
  <c r="E277"/>
  <c r="Y268"/>
  <c r="E268"/>
  <c r="Y259"/>
  <c r="E259"/>
  <c r="Y250"/>
  <c r="E250"/>
  <c r="Y241"/>
  <c r="E241"/>
  <c r="Y232"/>
  <c r="E232"/>
  <c r="Y223"/>
  <c r="E223"/>
  <c r="Y214"/>
  <c r="E214"/>
  <c r="Y205"/>
  <c r="E205"/>
  <c r="Y196"/>
  <c r="E196"/>
  <c r="Y187"/>
  <c r="E187"/>
  <c r="Y178"/>
  <c r="E178"/>
  <c r="Y169"/>
  <c r="E169"/>
  <c r="Y160"/>
  <c r="E160"/>
  <c r="Y151"/>
  <c r="E151"/>
  <c r="Y142"/>
  <c r="E142"/>
  <c r="Y133"/>
  <c r="E133"/>
  <c r="Y124"/>
  <c r="E124"/>
  <c r="Y115"/>
  <c r="E115"/>
  <c r="Y106"/>
  <c r="E106"/>
  <c r="Y97"/>
  <c r="E97"/>
  <c r="Y88"/>
  <c r="E88"/>
  <c r="U79"/>
  <c r="Y79"/>
  <c r="E79"/>
  <c r="U70"/>
  <c r="Y70"/>
  <c r="E70"/>
  <c r="U61"/>
  <c r="Y61"/>
  <c r="E61"/>
  <c r="U52"/>
  <c r="Y52"/>
  <c r="E52"/>
  <c r="U43"/>
  <c r="Y43"/>
  <c r="E43"/>
  <c r="U34"/>
  <c r="Y34"/>
  <c r="E34"/>
  <c r="U25"/>
  <c r="Y25"/>
  <c r="E25"/>
  <c r="Y373"/>
  <c r="E373"/>
  <c r="Y377"/>
  <c r="E377"/>
  <c r="Y359"/>
  <c r="E359"/>
  <c r="Y341"/>
  <c r="E341"/>
  <c r="Y323"/>
  <c r="E323"/>
  <c r="Y305"/>
  <c r="E305"/>
  <c r="Y296"/>
  <c r="E296"/>
  <c r="Y287"/>
  <c r="E287"/>
  <c r="Y278"/>
  <c r="E278"/>
  <c r="Y269"/>
  <c r="E269"/>
  <c r="Y260"/>
  <c r="E260"/>
  <c r="Y251"/>
  <c r="E251"/>
  <c r="Y242"/>
  <c r="E242"/>
  <c r="Y233"/>
  <c r="E233"/>
  <c r="Y224"/>
  <c r="E224"/>
  <c r="Y215"/>
  <c r="E215"/>
  <c r="Y206"/>
  <c r="E206"/>
  <c r="Y197"/>
  <c r="E197"/>
  <c r="Y188"/>
  <c r="E188"/>
  <c r="Y179"/>
  <c r="E179"/>
  <c r="Y170"/>
  <c r="E170"/>
  <c r="Y161"/>
  <c r="E161"/>
  <c r="Y152"/>
  <c r="E152"/>
  <c r="Y143"/>
  <c r="E143"/>
  <c r="Y134"/>
  <c r="E134"/>
  <c r="Y125"/>
  <c r="E125"/>
  <c r="Y116"/>
  <c r="E116"/>
  <c r="Y107"/>
  <c r="E107"/>
  <c r="Y98"/>
  <c r="E98"/>
  <c r="Y89"/>
  <c r="E89"/>
  <c r="U80"/>
  <c r="D63" i="6" s="1"/>
  <c r="N63" s="1"/>
  <c r="Y80" i="1"/>
  <c r="E80"/>
  <c r="Y71"/>
  <c r="E71"/>
  <c r="Y62"/>
  <c r="E62"/>
  <c r="Y53"/>
  <c r="E53"/>
  <c r="Y44"/>
  <c r="E44"/>
  <c r="Y35"/>
  <c r="E35"/>
  <c r="Y26"/>
  <c r="E26"/>
  <c r="Y381"/>
  <c r="E381"/>
  <c r="Y372"/>
  <c r="E372"/>
  <c r="Y363"/>
  <c r="E363"/>
  <c r="Y354"/>
  <c r="E354"/>
  <c r="Y345"/>
  <c r="E345"/>
  <c r="Y336"/>
  <c r="E336"/>
  <c r="Y327"/>
  <c r="E327"/>
  <c r="Y318"/>
  <c r="E318"/>
  <c r="Y309"/>
  <c r="E309"/>
  <c r="Y300"/>
  <c r="E300"/>
  <c r="Y291"/>
  <c r="E291"/>
  <c r="Y282"/>
  <c r="E282"/>
  <c r="Y273"/>
  <c r="E273"/>
  <c r="Y264"/>
  <c r="E264"/>
  <c r="Y255"/>
  <c r="E255"/>
  <c r="Y246"/>
  <c r="E246"/>
  <c r="Y237"/>
  <c r="E237"/>
  <c r="Y228"/>
  <c r="E228"/>
  <c r="Y219"/>
  <c r="E219"/>
  <c r="Y210"/>
  <c r="E210"/>
  <c r="Y201"/>
  <c r="E201"/>
  <c r="Y192"/>
  <c r="E192"/>
  <c r="Y183"/>
  <c r="E183"/>
  <c r="Y174"/>
  <c r="E174"/>
  <c r="Y165"/>
  <c r="E165"/>
  <c r="Y156"/>
  <c r="E156"/>
  <c r="Y147"/>
  <c r="E147"/>
  <c r="Y138"/>
  <c r="E138"/>
  <c r="Y129"/>
  <c r="E129"/>
  <c r="Y120"/>
  <c r="E120"/>
  <c r="Y111"/>
  <c r="E111"/>
  <c r="Y102"/>
  <c r="E102"/>
  <c r="Y93"/>
  <c r="U93"/>
  <c r="D76" i="6" s="1"/>
  <c r="N76" s="1"/>
  <c r="E93" i="1"/>
  <c r="Y84"/>
  <c r="U84"/>
  <c r="E84"/>
  <c r="Y75"/>
  <c r="U75"/>
  <c r="D58" i="6" s="1"/>
  <c r="N58" s="1"/>
  <c r="E75" i="1"/>
  <c r="Y66"/>
  <c r="U66"/>
  <c r="D49" i="6" s="1"/>
  <c r="N49" s="1"/>
  <c r="E66" i="1"/>
  <c r="Y57"/>
  <c r="U57"/>
  <c r="E57"/>
  <c r="Y48"/>
  <c r="E48"/>
  <c r="Y39"/>
  <c r="E39"/>
  <c r="Y30"/>
  <c r="E30"/>
  <c r="Y21"/>
  <c r="E21"/>
  <c r="Y361"/>
  <c r="E361"/>
  <c r="Y352"/>
  <c r="E352"/>
  <c r="Y343"/>
  <c r="E343"/>
  <c r="Y334"/>
  <c r="E334"/>
  <c r="Y325"/>
  <c r="E325"/>
  <c r="Y316"/>
  <c r="E316"/>
  <c r="Y307"/>
  <c r="E307"/>
  <c r="Y298"/>
  <c r="E298"/>
  <c r="Y289"/>
  <c r="E289"/>
  <c r="Y280"/>
  <c r="E280"/>
  <c r="Y271"/>
  <c r="E271"/>
  <c r="Y262"/>
  <c r="E262"/>
  <c r="Y253"/>
  <c r="E253"/>
  <c r="Y244"/>
  <c r="E244"/>
  <c r="Y235"/>
  <c r="E235"/>
  <c r="Y226"/>
  <c r="E226"/>
  <c r="Y217"/>
  <c r="E217"/>
  <c r="Y208"/>
  <c r="E208"/>
  <c r="Y199"/>
  <c r="E199"/>
  <c r="Y190"/>
  <c r="E190"/>
  <c r="Y181"/>
  <c r="E181"/>
  <c r="Y172"/>
  <c r="E172"/>
  <c r="Y163"/>
  <c r="E163"/>
  <c r="Y154"/>
  <c r="E154"/>
  <c r="Y145"/>
  <c r="E145"/>
  <c r="Y136"/>
  <c r="E136"/>
  <c r="Y127"/>
  <c r="E127"/>
  <c r="Y118"/>
  <c r="E118"/>
  <c r="Y109"/>
  <c r="E109"/>
  <c r="Y100"/>
  <c r="E100"/>
  <c r="Y91"/>
  <c r="E91"/>
  <c r="Y82"/>
  <c r="E82"/>
  <c r="Y73"/>
  <c r="U73"/>
  <c r="E73"/>
  <c r="Y64"/>
  <c r="E64"/>
  <c r="Y55"/>
  <c r="E55"/>
  <c r="U46"/>
  <c r="Y46"/>
  <c r="E46"/>
  <c r="U37"/>
  <c r="Y37"/>
  <c r="E37"/>
  <c r="U28"/>
  <c r="Y28"/>
  <c r="E28"/>
  <c r="D282" i="6"/>
  <c r="D318"/>
  <c r="D348"/>
  <c r="D306"/>
  <c r="D342"/>
  <c r="E14" i="1"/>
  <c r="F14"/>
  <c r="E306" i="6" l="1"/>
  <c r="N306"/>
  <c r="E348"/>
  <c r="N348"/>
  <c r="E354"/>
  <c r="N354"/>
  <c r="E342"/>
  <c r="N342"/>
  <c r="E315"/>
  <c r="N315"/>
  <c r="E294"/>
  <c r="N294"/>
  <c r="E282"/>
  <c r="N282"/>
  <c r="E369"/>
  <c r="N369"/>
  <c r="E321"/>
  <c r="N321"/>
  <c r="E318"/>
  <c r="N318"/>
  <c r="E336"/>
  <c r="N336"/>
  <c r="N83"/>
  <c r="W380" i="1"/>
  <c r="V380"/>
  <c r="V28"/>
  <c r="W28"/>
  <c r="D11" i="6"/>
  <c r="N11" s="1"/>
  <c r="V37" i="1"/>
  <c r="W37"/>
  <c r="D20" i="6"/>
  <c r="N20" s="1"/>
  <c r="V46" i="1"/>
  <c r="W46"/>
  <c r="D29" i="6"/>
  <c r="N29" s="1"/>
  <c r="V55" i="1"/>
  <c r="W55"/>
  <c r="D38" i="6"/>
  <c r="N38" s="1"/>
  <c r="V64" i="1"/>
  <c r="W64"/>
  <c r="D47" i="6"/>
  <c r="N47" s="1"/>
  <c r="V82" i="1"/>
  <c r="W82"/>
  <c r="V91"/>
  <c r="W91"/>
  <c r="W100"/>
  <c r="V100"/>
  <c r="W109"/>
  <c r="V109"/>
  <c r="W118"/>
  <c r="V118"/>
  <c r="V127"/>
  <c r="W127"/>
  <c r="V136"/>
  <c r="W136"/>
  <c r="V145"/>
  <c r="W145"/>
  <c r="V163"/>
  <c r="W163"/>
  <c r="X163" s="1"/>
  <c r="V172"/>
  <c r="W172"/>
  <c r="V80"/>
  <c r="W80"/>
  <c r="V134"/>
  <c r="W134"/>
  <c r="X134" s="1"/>
  <c r="V161"/>
  <c r="W161"/>
  <c r="V170"/>
  <c r="W170"/>
  <c r="V25"/>
  <c r="W25"/>
  <c r="X25" s="1"/>
  <c r="D8" i="6"/>
  <c r="N8" s="1"/>
  <c r="V34" i="1"/>
  <c r="W34"/>
  <c r="X34" s="1"/>
  <c r="D17" i="6"/>
  <c r="N17" s="1"/>
  <c r="V43" i="1"/>
  <c r="W43"/>
  <c r="X43" s="1"/>
  <c r="D26" i="6"/>
  <c r="N26" s="1"/>
  <c r="V52" i="1"/>
  <c r="W52"/>
  <c r="X52" s="1"/>
  <c r="D35" i="6"/>
  <c r="N35" s="1"/>
  <c r="V61" i="1"/>
  <c r="W61"/>
  <c r="X61" s="1"/>
  <c r="D44" i="6"/>
  <c r="N44" s="1"/>
  <c r="V70" i="1"/>
  <c r="W70"/>
  <c r="X70" s="1"/>
  <c r="D53" i="6"/>
  <c r="N53" s="1"/>
  <c r="W79" i="1"/>
  <c r="V79"/>
  <c r="D62" i="6"/>
  <c r="N62" s="1"/>
  <c r="V88" i="1"/>
  <c r="W88"/>
  <c r="X88" s="1"/>
  <c r="V124"/>
  <c r="W124"/>
  <c r="W133"/>
  <c r="V133"/>
  <c r="V142"/>
  <c r="W142"/>
  <c r="X142" s="1"/>
  <c r="V151"/>
  <c r="W151"/>
  <c r="W160"/>
  <c r="V160"/>
  <c r="W169"/>
  <c r="V169"/>
  <c r="V178"/>
  <c r="W178"/>
  <c r="W158"/>
  <c r="V158"/>
  <c r="V203"/>
  <c r="W203"/>
  <c r="X203" s="1"/>
  <c r="V230"/>
  <c r="W230"/>
  <c r="V31"/>
  <c r="W31"/>
  <c r="D14" i="6"/>
  <c r="N14" s="1"/>
  <c r="V40" i="1"/>
  <c r="W40"/>
  <c r="D23" i="6"/>
  <c r="N23" s="1"/>
  <c r="V49" i="1"/>
  <c r="W49"/>
  <c r="D32" i="6"/>
  <c r="N32" s="1"/>
  <c r="V58" i="1"/>
  <c r="W58"/>
  <c r="D41" i="6"/>
  <c r="N41" s="1"/>
  <c r="V67" i="1"/>
  <c r="W67"/>
  <c r="D50" i="6"/>
  <c r="N50" s="1"/>
  <c r="V85" i="1"/>
  <c r="W85"/>
  <c r="V94"/>
  <c r="W94"/>
  <c r="V103"/>
  <c r="W103"/>
  <c r="V112"/>
  <c r="W112"/>
  <c r="V121"/>
  <c r="W121"/>
  <c r="V139"/>
  <c r="W139"/>
  <c r="V148"/>
  <c r="W148"/>
  <c r="W157"/>
  <c r="V157"/>
  <c r="V175"/>
  <c r="W175"/>
  <c r="V202"/>
  <c r="W202"/>
  <c r="W229"/>
  <c r="V229"/>
  <c r="W238"/>
  <c r="V238"/>
  <c r="V101"/>
  <c r="W101"/>
  <c r="V110"/>
  <c r="W110"/>
  <c r="V119"/>
  <c r="W119"/>
  <c r="I384"/>
  <c r="L384" s="1"/>
  <c r="H384"/>
  <c r="I369"/>
  <c r="L369" s="1"/>
  <c r="H369"/>
  <c r="I363"/>
  <c r="L363" s="1"/>
  <c r="H363"/>
  <c r="I356"/>
  <c r="L356" s="1"/>
  <c r="H356"/>
  <c r="H352"/>
  <c r="I352"/>
  <c r="L352" s="1"/>
  <c r="I339"/>
  <c r="L339" s="1"/>
  <c r="H339"/>
  <c r="I330"/>
  <c r="H330"/>
  <c r="J330" s="1"/>
  <c r="I321"/>
  <c r="L321" s="1"/>
  <c r="H321"/>
  <c r="I312"/>
  <c r="L312" s="1"/>
  <c r="H312"/>
  <c r="I303"/>
  <c r="L303" s="1"/>
  <c r="H303"/>
  <c r="I294"/>
  <c r="L294" s="1"/>
  <c r="H294"/>
  <c r="I275"/>
  <c r="L275" s="1"/>
  <c r="H275"/>
  <c r="I264"/>
  <c r="H264"/>
  <c r="J264" s="1"/>
  <c r="I252"/>
  <c r="H252"/>
  <c r="J252" s="1"/>
  <c r="I243"/>
  <c r="H243"/>
  <c r="J243" s="1"/>
  <c r="H235"/>
  <c r="I235"/>
  <c r="L235" s="1"/>
  <c r="I230"/>
  <c r="L230" s="1"/>
  <c r="H230"/>
  <c r="I224"/>
  <c r="L224" s="1"/>
  <c r="H224"/>
  <c r="H208"/>
  <c r="I208"/>
  <c r="L208" s="1"/>
  <c r="I203"/>
  <c r="L203" s="1"/>
  <c r="H203"/>
  <c r="H194"/>
  <c r="I194"/>
  <c r="L194" s="1"/>
  <c r="H185"/>
  <c r="I185"/>
  <c r="L185" s="1"/>
  <c r="H181"/>
  <c r="I181"/>
  <c r="L181" s="1"/>
  <c r="H177"/>
  <c r="I177"/>
  <c r="L177" s="1"/>
  <c r="H172"/>
  <c r="I172"/>
  <c r="L172" s="1"/>
  <c r="H168"/>
  <c r="I168"/>
  <c r="L168" s="1"/>
  <c r="H163"/>
  <c r="I163"/>
  <c r="L163" s="1"/>
  <c r="H159"/>
  <c r="I159"/>
  <c r="L159" s="1"/>
  <c r="H154"/>
  <c r="I154"/>
  <c r="L154" s="1"/>
  <c r="H150"/>
  <c r="I150"/>
  <c r="L150" s="1"/>
  <c r="H145"/>
  <c r="I145"/>
  <c r="L145" s="1"/>
  <c r="H141"/>
  <c r="I141"/>
  <c r="L141" s="1"/>
  <c r="H136"/>
  <c r="I136"/>
  <c r="L136" s="1"/>
  <c r="H127"/>
  <c r="I127"/>
  <c r="L127" s="1"/>
  <c r="H381"/>
  <c r="I381"/>
  <c r="L381" s="1"/>
  <c r="H375"/>
  <c r="I375"/>
  <c r="L375" s="1"/>
  <c r="H360"/>
  <c r="I360"/>
  <c r="L360" s="1"/>
  <c r="H350"/>
  <c r="I350"/>
  <c r="L350" s="1"/>
  <c r="H346"/>
  <c r="I346"/>
  <c r="L346" s="1"/>
  <c r="H327"/>
  <c r="I327"/>
  <c r="L327" s="1"/>
  <c r="I314"/>
  <c r="L314" s="1"/>
  <c r="H314"/>
  <c r="H300"/>
  <c r="I300"/>
  <c r="L300" s="1"/>
  <c r="I287"/>
  <c r="L287" s="1"/>
  <c r="H287"/>
  <c r="I278"/>
  <c r="L278" s="1"/>
  <c r="H278"/>
  <c r="H274"/>
  <c r="I274"/>
  <c r="L274" s="1"/>
  <c r="H267"/>
  <c r="J267" s="1"/>
  <c r="I267"/>
  <c r="H261"/>
  <c r="J261" s="1"/>
  <c r="I261"/>
  <c r="I257"/>
  <c r="L257" s="1"/>
  <c r="H257"/>
  <c r="I251"/>
  <c r="L251" s="1"/>
  <c r="H251"/>
  <c r="I242"/>
  <c r="L242" s="1"/>
  <c r="H242"/>
  <c r="H226"/>
  <c r="I226"/>
  <c r="L226" s="1"/>
  <c r="I221"/>
  <c r="L221" s="1"/>
  <c r="H221"/>
  <c r="I215"/>
  <c r="L215" s="1"/>
  <c r="H215"/>
  <c r="I200"/>
  <c r="L200" s="1"/>
  <c r="H200"/>
  <c r="I191"/>
  <c r="L191" s="1"/>
  <c r="H191"/>
  <c r="H183"/>
  <c r="I183"/>
  <c r="L183" s="1"/>
  <c r="I129"/>
  <c r="H129"/>
  <c r="J129" s="1"/>
  <c r="H383"/>
  <c r="I383"/>
  <c r="L383" s="1"/>
  <c r="H376"/>
  <c r="I376"/>
  <c r="L376" s="1"/>
  <c r="H368"/>
  <c r="I368"/>
  <c r="L368" s="1"/>
  <c r="I362"/>
  <c r="L362" s="1"/>
  <c r="H362"/>
  <c r="I348"/>
  <c r="L348" s="1"/>
  <c r="H348"/>
  <c r="I341"/>
  <c r="L341" s="1"/>
  <c r="H341"/>
  <c r="H337"/>
  <c r="I337"/>
  <c r="L337" s="1"/>
  <c r="I329"/>
  <c r="L329" s="1"/>
  <c r="H329"/>
  <c r="I324"/>
  <c r="H324"/>
  <c r="J324" s="1"/>
  <c r="H316"/>
  <c r="I316"/>
  <c r="L316" s="1"/>
  <c r="I308"/>
  <c r="L308" s="1"/>
  <c r="H308"/>
  <c r="I302"/>
  <c r="L302" s="1"/>
  <c r="H302"/>
  <c r="I297"/>
  <c r="H297"/>
  <c r="J297" s="1"/>
  <c r="H289"/>
  <c r="I289"/>
  <c r="L289" s="1"/>
  <c r="I285"/>
  <c r="L285" s="1"/>
  <c r="H285"/>
  <c r="I279"/>
  <c r="H279"/>
  <c r="J279" s="1"/>
  <c r="I269"/>
  <c r="L269" s="1"/>
  <c r="H269"/>
  <c r="I249"/>
  <c r="H249"/>
  <c r="J249" s="1"/>
  <c r="I240"/>
  <c r="H240"/>
  <c r="J240" s="1"/>
  <c r="I233"/>
  <c r="L233" s="1"/>
  <c r="H233"/>
  <c r="H217"/>
  <c r="I217"/>
  <c r="L217" s="1"/>
  <c r="I212"/>
  <c r="L212" s="1"/>
  <c r="H212"/>
  <c r="I206"/>
  <c r="L206" s="1"/>
  <c r="H206"/>
  <c r="H196"/>
  <c r="I196"/>
  <c r="L196" s="1"/>
  <c r="H187"/>
  <c r="I187"/>
  <c r="L187" s="1"/>
  <c r="H170"/>
  <c r="I170"/>
  <c r="L170" s="1"/>
  <c r="H161"/>
  <c r="I161"/>
  <c r="L161" s="1"/>
  <c r="H152"/>
  <c r="I152"/>
  <c r="L152" s="1"/>
  <c r="H143"/>
  <c r="I143"/>
  <c r="L143" s="1"/>
  <c r="I134"/>
  <c r="L134" s="1"/>
  <c r="H134"/>
  <c r="I128"/>
  <c r="L128" s="1"/>
  <c r="H128"/>
  <c r="H121"/>
  <c r="I121"/>
  <c r="L121" s="1"/>
  <c r="H112"/>
  <c r="I112"/>
  <c r="L112" s="1"/>
  <c r="I107"/>
  <c r="L107" s="1"/>
  <c r="H107"/>
  <c r="I98"/>
  <c r="L98" s="1"/>
  <c r="H98"/>
  <c r="I89"/>
  <c r="L89" s="1"/>
  <c r="H89"/>
  <c r="H81"/>
  <c r="J81" s="1"/>
  <c r="I81"/>
  <c r="I76"/>
  <c r="L76" s="1"/>
  <c r="H76"/>
  <c r="I68"/>
  <c r="L68" s="1"/>
  <c r="H68"/>
  <c r="I59"/>
  <c r="L59" s="1"/>
  <c r="H59"/>
  <c r="H48"/>
  <c r="I48"/>
  <c r="L48" s="1"/>
  <c r="H39"/>
  <c r="I39"/>
  <c r="L39" s="1"/>
  <c r="H30"/>
  <c r="I30"/>
  <c r="L30" s="1"/>
  <c r="I23"/>
  <c r="L23" s="1"/>
  <c r="H23"/>
  <c r="H114"/>
  <c r="J114" s="1"/>
  <c r="I114"/>
  <c r="H105"/>
  <c r="J105" s="1"/>
  <c r="I105"/>
  <c r="H96"/>
  <c r="J96" s="1"/>
  <c r="I96"/>
  <c r="H87"/>
  <c r="J87" s="1"/>
  <c r="I87"/>
  <c r="H78"/>
  <c r="I78"/>
  <c r="L78" s="1"/>
  <c r="H51"/>
  <c r="I51"/>
  <c r="L51" s="1"/>
  <c r="H42"/>
  <c r="I42"/>
  <c r="L42" s="1"/>
  <c r="H33"/>
  <c r="I33"/>
  <c r="L33" s="1"/>
  <c r="I119"/>
  <c r="L119" s="1"/>
  <c r="H119"/>
  <c r="I106"/>
  <c r="L106" s="1"/>
  <c r="H106"/>
  <c r="I97"/>
  <c r="L97" s="1"/>
  <c r="H97"/>
  <c r="I88"/>
  <c r="L88" s="1"/>
  <c r="H88"/>
  <c r="I74"/>
  <c r="L74" s="1"/>
  <c r="H74"/>
  <c r="I67"/>
  <c r="L67" s="1"/>
  <c r="H67"/>
  <c r="H63"/>
  <c r="I63"/>
  <c r="L63" s="1"/>
  <c r="I58"/>
  <c r="L58" s="1"/>
  <c r="H58"/>
  <c r="H54"/>
  <c r="I54"/>
  <c r="L54" s="1"/>
  <c r="H45"/>
  <c r="I45"/>
  <c r="L45" s="1"/>
  <c r="H36"/>
  <c r="I36"/>
  <c r="L36" s="1"/>
  <c r="H27"/>
  <c r="I27"/>
  <c r="L27" s="1"/>
  <c r="I22"/>
  <c r="L22" s="1"/>
  <c r="H22"/>
  <c r="W241"/>
  <c r="V241"/>
  <c r="W250"/>
  <c r="V250"/>
  <c r="W259"/>
  <c r="V259"/>
  <c r="W268"/>
  <c r="V268"/>
  <c r="W277"/>
  <c r="V277"/>
  <c r="W286"/>
  <c r="V286"/>
  <c r="W295"/>
  <c r="V295"/>
  <c r="W304"/>
  <c r="V304"/>
  <c r="W313"/>
  <c r="V313"/>
  <c r="W322"/>
  <c r="V322"/>
  <c r="W331"/>
  <c r="V331"/>
  <c r="W340"/>
  <c r="V340"/>
  <c r="W349"/>
  <c r="V349"/>
  <c r="W358"/>
  <c r="V358"/>
  <c r="W72"/>
  <c r="V72"/>
  <c r="V90"/>
  <c r="W90"/>
  <c r="W99"/>
  <c r="V99"/>
  <c r="W108"/>
  <c r="V108"/>
  <c r="W117"/>
  <c r="V117"/>
  <c r="W126"/>
  <c r="V126"/>
  <c r="W135"/>
  <c r="V135"/>
  <c r="W144"/>
  <c r="V144"/>
  <c r="W153"/>
  <c r="V153"/>
  <c r="W162"/>
  <c r="V162"/>
  <c r="W171"/>
  <c r="V171"/>
  <c r="W180"/>
  <c r="V180"/>
  <c r="W189"/>
  <c r="V189"/>
  <c r="W198"/>
  <c r="V198"/>
  <c r="W207"/>
  <c r="V207"/>
  <c r="W216"/>
  <c r="V216"/>
  <c r="W225"/>
  <c r="V225"/>
  <c r="W234"/>
  <c r="V234"/>
  <c r="V270"/>
  <c r="W270"/>
  <c r="W288"/>
  <c r="V288"/>
  <c r="V306"/>
  <c r="W306"/>
  <c r="V315"/>
  <c r="W315"/>
  <c r="V333"/>
  <c r="W333"/>
  <c r="V342"/>
  <c r="W342"/>
  <c r="V351"/>
  <c r="W351"/>
  <c r="V378"/>
  <c r="W378"/>
  <c r="V32"/>
  <c r="W32"/>
  <c r="V41"/>
  <c r="W41"/>
  <c r="V50"/>
  <c r="W50"/>
  <c r="V77"/>
  <c r="W77"/>
  <c r="V86"/>
  <c r="W86"/>
  <c r="D69" i="6"/>
  <c r="N69" s="1"/>
  <c r="V95" i="1"/>
  <c r="W95"/>
  <c r="D78" i="6"/>
  <c r="N78" s="1"/>
  <c r="V104" i="1"/>
  <c r="W104"/>
  <c r="V113"/>
  <c r="W113"/>
  <c r="W122"/>
  <c r="V122"/>
  <c r="V131"/>
  <c r="W131"/>
  <c r="W140"/>
  <c r="V140"/>
  <c r="W149"/>
  <c r="V149"/>
  <c r="V167"/>
  <c r="W167"/>
  <c r="W176"/>
  <c r="V176"/>
  <c r="V239"/>
  <c r="W239"/>
  <c r="V248"/>
  <c r="W248"/>
  <c r="W266"/>
  <c r="V266"/>
  <c r="W284"/>
  <c r="V284"/>
  <c r="W293"/>
  <c r="V293"/>
  <c r="W311"/>
  <c r="V311"/>
  <c r="W338"/>
  <c r="V338"/>
  <c r="V374"/>
  <c r="W374"/>
  <c r="W370"/>
  <c r="V370"/>
  <c r="W130"/>
  <c r="V130"/>
  <c r="W166"/>
  <c r="V166"/>
  <c r="W184"/>
  <c r="V184"/>
  <c r="W193"/>
  <c r="V193"/>
  <c r="W211"/>
  <c r="V211"/>
  <c r="W220"/>
  <c r="V220"/>
  <c r="V247"/>
  <c r="W247"/>
  <c r="W256"/>
  <c r="V256"/>
  <c r="W265"/>
  <c r="V265"/>
  <c r="W283"/>
  <c r="V283"/>
  <c r="W292"/>
  <c r="V292"/>
  <c r="W301"/>
  <c r="V301"/>
  <c r="W310"/>
  <c r="V310"/>
  <c r="W319"/>
  <c r="V319"/>
  <c r="W328"/>
  <c r="V328"/>
  <c r="W355"/>
  <c r="V355"/>
  <c r="W367"/>
  <c r="V367"/>
  <c r="V24"/>
  <c r="W24"/>
  <c r="V60"/>
  <c r="W60"/>
  <c r="V69"/>
  <c r="W69"/>
  <c r="W123"/>
  <c r="V123"/>
  <c r="W132"/>
  <c r="V132"/>
  <c r="W186"/>
  <c r="V186"/>
  <c r="W195"/>
  <c r="V195"/>
  <c r="W204"/>
  <c r="V204"/>
  <c r="W213"/>
  <c r="V213"/>
  <c r="W222"/>
  <c r="V222"/>
  <c r="W231"/>
  <c r="V231"/>
  <c r="W258"/>
  <c r="V258"/>
  <c r="V276"/>
  <c r="W276"/>
  <c r="W357"/>
  <c r="V357"/>
  <c r="W366"/>
  <c r="V366"/>
  <c r="V29"/>
  <c r="W29"/>
  <c r="V38"/>
  <c r="W38"/>
  <c r="V47"/>
  <c r="W47"/>
  <c r="V56"/>
  <c r="W56"/>
  <c r="V65"/>
  <c r="W65"/>
  <c r="V83"/>
  <c r="W83"/>
  <c r="D66" i="6"/>
  <c r="N66" s="1"/>
  <c r="V92" i="1"/>
  <c r="W92"/>
  <c r="D75" i="6"/>
  <c r="N75" s="1"/>
  <c r="W137" i="1"/>
  <c r="V137"/>
  <c r="W146"/>
  <c r="V146"/>
  <c r="V155"/>
  <c r="W155"/>
  <c r="V164"/>
  <c r="W164"/>
  <c r="W173"/>
  <c r="V173"/>
  <c r="W182"/>
  <c r="V182"/>
  <c r="V209"/>
  <c r="W209"/>
  <c r="W218"/>
  <c r="V218"/>
  <c r="V227"/>
  <c r="W227"/>
  <c r="V236"/>
  <c r="W236"/>
  <c r="W245"/>
  <c r="V245"/>
  <c r="W254"/>
  <c r="V254"/>
  <c r="W263"/>
  <c r="V263"/>
  <c r="W272"/>
  <c r="V272"/>
  <c r="W281"/>
  <c r="V281"/>
  <c r="W290"/>
  <c r="V290"/>
  <c r="V299"/>
  <c r="W299"/>
  <c r="V317"/>
  <c r="W317"/>
  <c r="V326"/>
  <c r="W326"/>
  <c r="V335"/>
  <c r="W335"/>
  <c r="V344"/>
  <c r="W344"/>
  <c r="V353"/>
  <c r="W353"/>
  <c r="W371"/>
  <c r="V371"/>
  <c r="W364"/>
  <c r="V364"/>
  <c r="W379"/>
  <c r="V379"/>
  <c r="W332"/>
  <c r="V332"/>
  <c r="V386"/>
  <c r="W386"/>
  <c r="W385"/>
  <c r="V385"/>
  <c r="W320"/>
  <c r="V320"/>
  <c r="W347"/>
  <c r="V347"/>
  <c r="W365"/>
  <c r="V365"/>
  <c r="W382"/>
  <c r="V382"/>
  <c r="H386"/>
  <c r="I386"/>
  <c r="L386" s="1"/>
  <c r="H374"/>
  <c r="I374"/>
  <c r="L374" s="1"/>
  <c r="I366"/>
  <c r="L366" s="1"/>
  <c r="H366"/>
  <c r="H358"/>
  <c r="I358"/>
  <c r="L358" s="1"/>
  <c r="H353"/>
  <c r="I353"/>
  <c r="L353" s="1"/>
  <c r="I342"/>
  <c r="L342" s="1"/>
  <c r="H342"/>
  <c r="I333"/>
  <c r="L333" s="1"/>
  <c r="H333"/>
  <c r="H322"/>
  <c r="I322"/>
  <c r="L322" s="1"/>
  <c r="H313"/>
  <c r="I313"/>
  <c r="L313" s="1"/>
  <c r="H304"/>
  <c r="I304"/>
  <c r="L304" s="1"/>
  <c r="H295"/>
  <c r="I295"/>
  <c r="L295" s="1"/>
  <c r="H283"/>
  <c r="I283"/>
  <c r="L283" s="1"/>
  <c r="H265"/>
  <c r="I265"/>
  <c r="L265" s="1"/>
  <c r="I256"/>
  <c r="L256" s="1"/>
  <c r="H256"/>
  <c r="I248"/>
  <c r="L248" s="1"/>
  <c r="H248"/>
  <c r="I239"/>
  <c r="L239" s="1"/>
  <c r="H239"/>
  <c r="I231"/>
  <c r="L231" s="1"/>
  <c r="H231"/>
  <c r="I227"/>
  <c r="L227" s="1"/>
  <c r="H227"/>
  <c r="H214"/>
  <c r="I214"/>
  <c r="L214" s="1"/>
  <c r="I204"/>
  <c r="L204" s="1"/>
  <c r="H204"/>
  <c r="I198"/>
  <c r="L198" s="1"/>
  <c r="H198"/>
  <c r="I189"/>
  <c r="L189" s="1"/>
  <c r="H189"/>
  <c r="H182"/>
  <c r="I182"/>
  <c r="L182" s="1"/>
  <c r="H178"/>
  <c r="I178"/>
  <c r="L178" s="1"/>
  <c r="H174"/>
  <c r="I174"/>
  <c r="L174" s="1"/>
  <c r="H169"/>
  <c r="I169"/>
  <c r="L169" s="1"/>
  <c r="H165"/>
  <c r="I165"/>
  <c r="L165" s="1"/>
  <c r="H160"/>
  <c r="I160"/>
  <c r="L160" s="1"/>
  <c r="H156"/>
  <c r="I156"/>
  <c r="L156" s="1"/>
  <c r="H151"/>
  <c r="I151"/>
  <c r="L151" s="1"/>
  <c r="H147"/>
  <c r="I147"/>
  <c r="L147" s="1"/>
  <c r="H142"/>
  <c r="I142"/>
  <c r="L142" s="1"/>
  <c r="H138"/>
  <c r="I138"/>
  <c r="L138" s="1"/>
  <c r="H130"/>
  <c r="I130"/>
  <c r="L130" s="1"/>
  <c r="H385"/>
  <c r="I385"/>
  <c r="L385" s="1"/>
  <c r="I377"/>
  <c r="L377" s="1"/>
  <c r="H377"/>
  <c r="H371"/>
  <c r="I371"/>
  <c r="L371" s="1"/>
  <c r="H354"/>
  <c r="I354"/>
  <c r="L354" s="1"/>
  <c r="H347"/>
  <c r="I347"/>
  <c r="L347" s="1"/>
  <c r="I331"/>
  <c r="L331" s="1"/>
  <c r="H331"/>
  <c r="H318"/>
  <c r="I318"/>
  <c r="L318" s="1"/>
  <c r="I305"/>
  <c r="L305" s="1"/>
  <c r="H305"/>
  <c r="H291"/>
  <c r="I291"/>
  <c r="L291" s="1"/>
  <c r="H282"/>
  <c r="I282"/>
  <c r="L282" s="1"/>
  <c r="H276"/>
  <c r="I276"/>
  <c r="L276" s="1"/>
  <c r="H268"/>
  <c r="I268"/>
  <c r="L268" s="1"/>
  <c r="I263"/>
  <c r="L263" s="1"/>
  <c r="H263"/>
  <c r="H258"/>
  <c r="J258" s="1"/>
  <c r="I258"/>
  <c r="I253"/>
  <c r="L253" s="1"/>
  <c r="H253"/>
  <c r="I244"/>
  <c r="L244" s="1"/>
  <c r="H244"/>
  <c r="H232"/>
  <c r="I232"/>
  <c r="L232" s="1"/>
  <c r="H222"/>
  <c r="I222"/>
  <c r="L222" s="1"/>
  <c r="I218"/>
  <c r="L218" s="1"/>
  <c r="H218"/>
  <c r="H205"/>
  <c r="I205"/>
  <c r="L205" s="1"/>
  <c r="H195"/>
  <c r="I195"/>
  <c r="L195" s="1"/>
  <c r="H186"/>
  <c r="I186"/>
  <c r="L186" s="1"/>
  <c r="H133"/>
  <c r="I133"/>
  <c r="L133" s="1"/>
  <c r="H123"/>
  <c r="I123"/>
  <c r="L123" s="1"/>
  <c r="I378"/>
  <c r="L378" s="1"/>
  <c r="H378"/>
  <c r="H370"/>
  <c r="I370"/>
  <c r="L370" s="1"/>
  <c r="H364"/>
  <c r="I364"/>
  <c r="L364" s="1"/>
  <c r="I351"/>
  <c r="L351" s="1"/>
  <c r="H351"/>
  <c r="H343"/>
  <c r="I343"/>
  <c r="L343" s="1"/>
  <c r="H338"/>
  <c r="I338"/>
  <c r="L338" s="1"/>
  <c r="I332"/>
  <c r="L332" s="1"/>
  <c r="H332"/>
  <c r="H325"/>
  <c r="I325"/>
  <c r="L325" s="1"/>
  <c r="I317"/>
  <c r="L317" s="1"/>
  <c r="H317"/>
  <c r="I311"/>
  <c r="L311" s="1"/>
  <c r="H311"/>
  <c r="I306"/>
  <c r="H306"/>
  <c r="J306" s="1"/>
  <c r="H298"/>
  <c r="I298"/>
  <c r="L298" s="1"/>
  <c r="I290"/>
  <c r="L290" s="1"/>
  <c r="H290"/>
  <c r="H286"/>
  <c r="I286"/>
  <c r="L286" s="1"/>
  <c r="H280"/>
  <c r="I280"/>
  <c r="L280" s="1"/>
  <c r="H271"/>
  <c r="I271"/>
  <c r="L271" s="1"/>
  <c r="I254"/>
  <c r="L254" s="1"/>
  <c r="H254"/>
  <c r="I245"/>
  <c r="L245" s="1"/>
  <c r="H245"/>
  <c r="I236"/>
  <c r="L236" s="1"/>
  <c r="H236"/>
  <c r="H223"/>
  <c r="I223"/>
  <c r="L223" s="1"/>
  <c r="I213"/>
  <c r="L213" s="1"/>
  <c r="H213"/>
  <c r="I209"/>
  <c r="L209" s="1"/>
  <c r="H209"/>
  <c r="I197"/>
  <c r="L197" s="1"/>
  <c r="H197"/>
  <c r="I188"/>
  <c r="L188" s="1"/>
  <c r="H188"/>
  <c r="H173"/>
  <c r="I173"/>
  <c r="L173" s="1"/>
  <c r="H164"/>
  <c r="I164"/>
  <c r="L164" s="1"/>
  <c r="H155"/>
  <c r="I155"/>
  <c r="L155" s="1"/>
  <c r="H146"/>
  <c r="I146"/>
  <c r="L146" s="1"/>
  <c r="H137"/>
  <c r="I137"/>
  <c r="L137" s="1"/>
  <c r="I132"/>
  <c r="L132" s="1"/>
  <c r="H132"/>
  <c r="I122"/>
  <c r="L122" s="1"/>
  <c r="H122"/>
  <c r="I117"/>
  <c r="L117" s="1"/>
  <c r="H117"/>
  <c r="I109"/>
  <c r="L109" s="1"/>
  <c r="H109"/>
  <c r="I100"/>
  <c r="L100" s="1"/>
  <c r="H100"/>
  <c r="I91"/>
  <c r="L91" s="1"/>
  <c r="H91"/>
  <c r="I82"/>
  <c r="L82" s="1"/>
  <c r="H82"/>
  <c r="I77"/>
  <c r="L77" s="1"/>
  <c r="H77"/>
  <c r="I71"/>
  <c r="L71" s="1"/>
  <c r="H71"/>
  <c r="I62"/>
  <c r="L62" s="1"/>
  <c r="H62"/>
  <c r="I53"/>
  <c r="L53" s="1"/>
  <c r="H53"/>
  <c r="I44"/>
  <c r="L44" s="1"/>
  <c r="H44"/>
  <c r="I35"/>
  <c r="L35" s="1"/>
  <c r="H35"/>
  <c r="I26"/>
  <c r="L26" s="1"/>
  <c r="H26"/>
  <c r="H115"/>
  <c r="I115"/>
  <c r="L115" s="1"/>
  <c r="I110"/>
  <c r="L110" s="1"/>
  <c r="H110"/>
  <c r="I101"/>
  <c r="L101" s="1"/>
  <c r="H101"/>
  <c r="I92"/>
  <c r="L92" s="1"/>
  <c r="H92"/>
  <c r="I83"/>
  <c r="L83" s="1"/>
  <c r="H83"/>
  <c r="H72"/>
  <c r="I72"/>
  <c r="L72" s="1"/>
  <c r="H47"/>
  <c r="I47"/>
  <c r="L47" s="1"/>
  <c r="H38"/>
  <c r="I38"/>
  <c r="L38" s="1"/>
  <c r="H29"/>
  <c r="I29"/>
  <c r="L29" s="1"/>
  <c r="I108"/>
  <c r="H108"/>
  <c r="J108" s="1"/>
  <c r="I99"/>
  <c r="H99"/>
  <c r="J99" s="1"/>
  <c r="I90"/>
  <c r="H90"/>
  <c r="J90" s="1"/>
  <c r="I79"/>
  <c r="L79" s="1"/>
  <c r="H79"/>
  <c r="H69"/>
  <c r="I69"/>
  <c r="L69" s="1"/>
  <c r="I64"/>
  <c r="L64" s="1"/>
  <c r="H64"/>
  <c r="H60"/>
  <c r="I60"/>
  <c r="L60" s="1"/>
  <c r="I55"/>
  <c r="L55" s="1"/>
  <c r="H55"/>
  <c r="I50"/>
  <c r="L50" s="1"/>
  <c r="H50"/>
  <c r="I41"/>
  <c r="L41" s="1"/>
  <c r="H41"/>
  <c r="I32"/>
  <c r="L32" s="1"/>
  <c r="H32"/>
  <c r="H24"/>
  <c r="I24"/>
  <c r="L24" s="1"/>
  <c r="U27"/>
  <c r="U36"/>
  <c r="U45"/>
  <c r="U54"/>
  <c r="U63"/>
  <c r="U81"/>
  <c r="U23"/>
  <c r="U59"/>
  <c r="U68"/>
  <c r="U76"/>
  <c r="U33"/>
  <c r="U42"/>
  <c r="U51"/>
  <c r="U78"/>
  <c r="U87"/>
  <c r="U96"/>
  <c r="U74"/>
  <c r="U22"/>
  <c r="W73"/>
  <c r="V73"/>
  <c r="D56" i="6"/>
  <c r="N56" s="1"/>
  <c r="W154" i="1"/>
  <c r="V154"/>
  <c r="W181"/>
  <c r="V181"/>
  <c r="W190"/>
  <c r="V190"/>
  <c r="W199"/>
  <c r="V199"/>
  <c r="V208"/>
  <c r="W208"/>
  <c r="W217"/>
  <c r="V217"/>
  <c r="W226"/>
  <c r="V226"/>
  <c r="W235"/>
  <c r="V235"/>
  <c r="V244"/>
  <c r="W244"/>
  <c r="W253"/>
  <c r="V253"/>
  <c r="W262"/>
  <c r="V262"/>
  <c r="W271"/>
  <c r="V271"/>
  <c r="W280"/>
  <c r="V280"/>
  <c r="W289"/>
  <c r="V289"/>
  <c r="W298"/>
  <c r="V298"/>
  <c r="W307"/>
  <c r="V307"/>
  <c r="W316"/>
  <c r="V316"/>
  <c r="W325"/>
  <c r="V325"/>
  <c r="W334"/>
  <c r="V334"/>
  <c r="W343"/>
  <c r="V343"/>
  <c r="W352"/>
  <c r="V352"/>
  <c r="W361"/>
  <c r="V361"/>
  <c r="V30"/>
  <c r="W30"/>
  <c r="V39"/>
  <c r="W39"/>
  <c r="V48"/>
  <c r="W48"/>
  <c r="V57"/>
  <c r="W57"/>
  <c r="V66"/>
  <c r="W66"/>
  <c r="V75"/>
  <c r="W75"/>
  <c r="V84"/>
  <c r="W84"/>
  <c r="V93"/>
  <c r="W93"/>
  <c r="W102"/>
  <c r="V102"/>
  <c r="W111"/>
  <c r="V111"/>
  <c r="W120"/>
  <c r="V120"/>
  <c r="W129"/>
  <c r="V129"/>
  <c r="W138"/>
  <c r="V138"/>
  <c r="W147"/>
  <c r="V147"/>
  <c r="W156"/>
  <c r="V156"/>
  <c r="W165"/>
  <c r="V165"/>
  <c r="W174"/>
  <c r="V174"/>
  <c r="W183"/>
  <c r="V183"/>
  <c r="W192"/>
  <c r="V192"/>
  <c r="W201"/>
  <c r="V201"/>
  <c r="W210"/>
  <c r="V210"/>
  <c r="W219"/>
  <c r="V219"/>
  <c r="W228"/>
  <c r="V228"/>
  <c r="W237"/>
  <c r="V237"/>
  <c r="W246"/>
  <c r="V246"/>
  <c r="W255"/>
  <c r="V255"/>
  <c r="V264"/>
  <c r="W264"/>
  <c r="V273"/>
  <c r="W273"/>
  <c r="W282"/>
  <c r="V282"/>
  <c r="W291"/>
  <c r="V291"/>
  <c r="V300"/>
  <c r="W300"/>
  <c r="V309"/>
  <c r="W309"/>
  <c r="V318"/>
  <c r="W318"/>
  <c r="V327"/>
  <c r="W327"/>
  <c r="V336"/>
  <c r="W336"/>
  <c r="V345"/>
  <c r="W345"/>
  <c r="W354"/>
  <c r="V354"/>
  <c r="V363"/>
  <c r="W363"/>
  <c r="V372"/>
  <c r="W372"/>
  <c r="W381"/>
  <c r="V381"/>
  <c r="V26"/>
  <c r="W26"/>
  <c r="V35"/>
  <c r="W35"/>
  <c r="V44"/>
  <c r="W44"/>
  <c r="V53"/>
  <c r="W53"/>
  <c r="V62"/>
  <c r="W62"/>
  <c r="V71"/>
  <c r="W71"/>
  <c r="V89"/>
  <c r="W89"/>
  <c r="D72" i="6"/>
  <c r="N72" s="1"/>
  <c r="V98" i="1"/>
  <c r="W98"/>
  <c r="D81" i="6"/>
  <c r="N81" s="1"/>
  <c r="V107" i="1"/>
  <c r="W107"/>
  <c r="V116"/>
  <c r="W116"/>
  <c r="W125"/>
  <c r="V125"/>
  <c r="W143"/>
  <c r="V143"/>
  <c r="V152"/>
  <c r="W152"/>
  <c r="V179"/>
  <c r="W179"/>
  <c r="W188"/>
  <c r="V188"/>
  <c r="W197"/>
  <c r="V197"/>
  <c r="W206"/>
  <c r="V206"/>
  <c r="W215"/>
  <c r="V215"/>
  <c r="W224"/>
  <c r="V224"/>
  <c r="V233"/>
  <c r="W233"/>
  <c r="V242"/>
  <c r="W242"/>
  <c r="W251"/>
  <c r="V251"/>
  <c r="W260"/>
  <c r="V260"/>
  <c r="W269"/>
  <c r="V269"/>
  <c r="W278"/>
  <c r="V278"/>
  <c r="W287"/>
  <c r="V287"/>
  <c r="W296"/>
  <c r="V296"/>
  <c r="W305"/>
  <c r="V305"/>
  <c r="W323"/>
  <c r="V323"/>
  <c r="W341"/>
  <c r="V341"/>
  <c r="V359"/>
  <c r="W359"/>
  <c r="W377"/>
  <c r="V377"/>
  <c r="W373"/>
  <c r="V373"/>
  <c r="W97"/>
  <c r="V97"/>
  <c r="W106"/>
  <c r="V106"/>
  <c r="W115"/>
  <c r="V115"/>
  <c r="W187"/>
  <c r="V187"/>
  <c r="W196"/>
  <c r="V196"/>
  <c r="V205"/>
  <c r="W205"/>
  <c r="W214"/>
  <c r="V214"/>
  <c r="W223"/>
  <c r="V223"/>
  <c r="V232"/>
  <c r="W232"/>
  <c r="H380"/>
  <c r="I380"/>
  <c r="L380" s="1"/>
  <c r="H367"/>
  <c r="I367"/>
  <c r="L367" s="1"/>
  <c r="H359"/>
  <c r="I359"/>
  <c r="L359" s="1"/>
  <c r="H355"/>
  <c r="I355"/>
  <c r="L355" s="1"/>
  <c r="I345"/>
  <c r="L345" s="1"/>
  <c r="H345"/>
  <c r="H335"/>
  <c r="I335"/>
  <c r="L335" s="1"/>
  <c r="H328"/>
  <c r="I328"/>
  <c r="L328" s="1"/>
  <c r="H319"/>
  <c r="I319"/>
  <c r="L319" s="1"/>
  <c r="H310"/>
  <c r="I310"/>
  <c r="L310" s="1"/>
  <c r="H301"/>
  <c r="I301"/>
  <c r="L301" s="1"/>
  <c r="H292"/>
  <c r="I292"/>
  <c r="L292" s="1"/>
  <c r="I272"/>
  <c r="L272" s="1"/>
  <c r="H272"/>
  <c r="H262"/>
  <c r="I262"/>
  <c r="L262" s="1"/>
  <c r="I250"/>
  <c r="L250" s="1"/>
  <c r="H250"/>
  <c r="I241"/>
  <c r="L241" s="1"/>
  <c r="H241"/>
  <c r="I234"/>
  <c r="L234" s="1"/>
  <c r="H234"/>
  <c r="H229"/>
  <c r="I229"/>
  <c r="L229" s="1"/>
  <c r="I219"/>
  <c r="L219" s="1"/>
  <c r="H219"/>
  <c r="I207"/>
  <c r="L207" s="1"/>
  <c r="H207"/>
  <c r="H202"/>
  <c r="I202"/>
  <c r="L202" s="1"/>
  <c r="H193"/>
  <c r="I193"/>
  <c r="L193" s="1"/>
  <c r="H184"/>
  <c r="I184"/>
  <c r="L184" s="1"/>
  <c r="H179"/>
  <c r="I179"/>
  <c r="L179" s="1"/>
  <c r="H175"/>
  <c r="I175"/>
  <c r="L175" s="1"/>
  <c r="H171"/>
  <c r="I171"/>
  <c r="L171" s="1"/>
  <c r="H166"/>
  <c r="I166"/>
  <c r="L166" s="1"/>
  <c r="H162"/>
  <c r="I162"/>
  <c r="L162" s="1"/>
  <c r="H157"/>
  <c r="I157"/>
  <c r="L157" s="1"/>
  <c r="H153"/>
  <c r="I153"/>
  <c r="L153" s="1"/>
  <c r="H148"/>
  <c r="I148"/>
  <c r="L148" s="1"/>
  <c r="H144"/>
  <c r="I144"/>
  <c r="L144" s="1"/>
  <c r="H139"/>
  <c r="I139"/>
  <c r="L139" s="1"/>
  <c r="H135"/>
  <c r="I135"/>
  <c r="L135" s="1"/>
  <c r="I126"/>
  <c r="L126" s="1"/>
  <c r="H126"/>
  <c r="H379"/>
  <c r="I379"/>
  <c r="L379" s="1"/>
  <c r="H373"/>
  <c r="I373"/>
  <c r="L373" s="1"/>
  <c r="H357"/>
  <c r="I357"/>
  <c r="L357" s="1"/>
  <c r="H349"/>
  <c r="I349"/>
  <c r="L349" s="1"/>
  <c r="H336"/>
  <c r="I336"/>
  <c r="L336" s="1"/>
  <c r="I323"/>
  <c r="L323" s="1"/>
  <c r="H323"/>
  <c r="H309"/>
  <c r="I309"/>
  <c r="L309" s="1"/>
  <c r="I296"/>
  <c r="L296" s="1"/>
  <c r="H296"/>
  <c r="I284"/>
  <c r="L284" s="1"/>
  <c r="H284"/>
  <c r="H277"/>
  <c r="I277"/>
  <c r="L277" s="1"/>
  <c r="H270"/>
  <c r="J270" s="1"/>
  <c r="I270"/>
  <c r="I266"/>
  <c r="L266" s="1"/>
  <c r="H266"/>
  <c r="H259"/>
  <c r="I259"/>
  <c r="L259" s="1"/>
  <c r="H255"/>
  <c r="J255" s="1"/>
  <c r="I255"/>
  <c r="H246"/>
  <c r="J246" s="1"/>
  <c r="I246"/>
  <c r="H237"/>
  <c r="J237" s="1"/>
  <c r="I237"/>
  <c r="H225"/>
  <c r="I225"/>
  <c r="L225" s="1"/>
  <c r="H220"/>
  <c r="I220"/>
  <c r="L220" s="1"/>
  <c r="H210"/>
  <c r="I210"/>
  <c r="L210" s="1"/>
  <c r="H199"/>
  <c r="I199"/>
  <c r="L199" s="1"/>
  <c r="H190"/>
  <c r="I190"/>
  <c r="L190" s="1"/>
  <c r="H180"/>
  <c r="I180"/>
  <c r="L180" s="1"/>
  <c r="H124"/>
  <c r="I124"/>
  <c r="L124" s="1"/>
  <c r="H382"/>
  <c r="I382"/>
  <c r="L382" s="1"/>
  <c r="I372"/>
  <c r="L372" s="1"/>
  <c r="H372"/>
  <c r="H365"/>
  <c r="I365"/>
  <c r="L365" s="1"/>
  <c r="H361"/>
  <c r="I361"/>
  <c r="L361" s="1"/>
  <c r="H344"/>
  <c r="I344"/>
  <c r="L344" s="1"/>
  <c r="H340"/>
  <c r="I340"/>
  <c r="L340" s="1"/>
  <c r="I334"/>
  <c r="L334" s="1"/>
  <c r="H334"/>
  <c r="I326"/>
  <c r="L326" s="1"/>
  <c r="H326"/>
  <c r="I320"/>
  <c r="L320" s="1"/>
  <c r="H320"/>
  <c r="I315"/>
  <c r="H315"/>
  <c r="J315" s="1"/>
  <c r="H307"/>
  <c r="I307"/>
  <c r="L307" s="1"/>
  <c r="I299"/>
  <c r="L299" s="1"/>
  <c r="H299"/>
  <c r="I293"/>
  <c r="L293" s="1"/>
  <c r="H293"/>
  <c r="I288"/>
  <c r="H288"/>
  <c r="J288" s="1"/>
  <c r="I281"/>
  <c r="L281" s="1"/>
  <c r="H281"/>
  <c r="I273"/>
  <c r="L273" s="1"/>
  <c r="H273"/>
  <c r="I260"/>
  <c r="L260" s="1"/>
  <c r="H260"/>
  <c r="I247"/>
  <c r="L247" s="1"/>
  <c r="H247"/>
  <c r="I238"/>
  <c r="L238" s="1"/>
  <c r="H238"/>
  <c r="I228"/>
  <c r="L228" s="1"/>
  <c r="H228"/>
  <c r="I216"/>
  <c r="L216" s="1"/>
  <c r="H216"/>
  <c r="H211"/>
  <c r="I211"/>
  <c r="L211" s="1"/>
  <c r="I201"/>
  <c r="L201" s="1"/>
  <c r="H201"/>
  <c r="I192"/>
  <c r="L192" s="1"/>
  <c r="H192"/>
  <c r="H176"/>
  <c r="I176"/>
  <c r="L176" s="1"/>
  <c r="H167"/>
  <c r="I167"/>
  <c r="L167" s="1"/>
  <c r="H158"/>
  <c r="I158"/>
  <c r="L158" s="1"/>
  <c r="H149"/>
  <c r="I149"/>
  <c r="L149" s="1"/>
  <c r="H140"/>
  <c r="I140"/>
  <c r="L140" s="1"/>
  <c r="I131"/>
  <c r="L131" s="1"/>
  <c r="H131"/>
  <c r="I125"/>
  <c r="L125" s="1"/>
  <c r="H125"/>
  <c r="H120"/>
  <c r="J120" s="1"/>
  <c r="I120"/>
  <c r="I111"/>
  <c r="H111"/>
  <c r="J111" s="1"/>
  <c r="I102"/>
  <c r="H102"/>
  <c r="J102" s="1"/>
  <c r="I93"/>
  <c r="H93"/>
  <c r="J93" s="1"/>
  <c r="I84"/>
  <c r="H84"/>
  <c r="J84" s="1"/>
  <c r="I80"/>
  <c r="L80" s="1"/>
  <c r="H80"/>
  <c r="H75"/>
  <c r="I75"/>
  <c r="L75" s="1"/>
  <c r="I65"/>
  <c r="L65" s="1"/>
  <c r="H65"/>
  <c r="I56"/>
  <c r="L56" s="1"/>
  <c r="H56"/>
  <c r="I46"/>
  <c r="L46" s="1"/>
  <c r="H46"/>
  <c r="I37"/>
  <c r="L37" s="1"/>
  <c r="H37"/>
  <c r="I28"/>
  <c r="L28" s="1"/>
  <c r="H28"/>
  <c r="H118"/>
  <c r="I118"/>
  <c r="L118" s="1"/>
  <c r="I113"/>
  <c r="L113" s="1"/>
  <c r="H113"/>
  <c r="I103"/>
  <c r="L103" s="1"/>
  <c r="H103"/>
  <c r="I94"/>
  <c r="L94" s="1"/>
  <c r="H94"/>
  <c r="I85"/>
  <c r="L85" s="1"/>
  <c r="H85"/>
  <c r="H73"/>
  <c r="I73"/>
  <c r="L73" s="1"/>
  <c r="I49"/>
  <c r="L49" s="1"/>
  <c r="H49"/>
  <c r="I40"/>
  <c r="L40" s="1"/>
  <c r="H40"/>
  <c r="I31"/>
  <c r="L31" s="1"/>
  <c r="H31"/>
  <c r="I116"/>
  <c r="L116" s="1"/>
  <c r="H116"/>
  <c r="I104"/>
  <c r="L104" s="1"/>
  <c r="H104"/>
  <c r="I95"/>
  <c r="L95" s="1"/>
  <c r="H95"/>
  <c r="I86"/>
  <c r="L86" s="1"/>
  <c r="H86"/>
  <c r="I70"/>
  <c r="L70" s="1"/>
  <c r="H70"/>
  <c r="H66"/>
  <c r="I66"/>
  <c r="L66" s="1"/>
  <c r="I61"/>
  <c r="L61" s="1"/>
  <c r="H61"/>
  <c r="H57"/>
  <c r="I57"/>
  <c r="L57" s="1"/>
  <c r="I52"/>
  <c r="L52" s="1"/>
  <c r="H52"/>
  <c r="I43"/>
  <c r="L43" s="1"/>
  <c r="H43"/>
  <c r="I34"/>
  <c r="L34" s="1"/>
  <c r="H34"/>
  <c r="I25"/>
  <c r="L25" s="1"/>
  <c r="H25"/>
  <c r="D65" i="6"/>
  <c r="N65" s="1"/>
  <c r="D13"/>
  <c r="N13" s="1"/>
  <c r="D40"/>
  <c r="N40" s="1"/>
  <c r="D67"/>
  <c r="N67" s="1"/>
  <c r="D18"/>
  <c r="N18" s="1"/>
  <c r="D45"/>
  <c r="N45" s="1"/>
  <c r="D80"/>
  <c r="N80" s="1"/>
  <c r="D77"/>
  <c r="N77" s="1"/>
  <c r="D279"/>
  <c r="D189"/>
  <c r="N189" s="1"/>
  <c r="D237"/>
  <c r="N237" s="1"/>
  <c r="D285"/>
  <c r="D207"/>
  <c r="N207" s="1"/>
  <c r="D270"/>
  <c r="D312"/>
  <c r="D309"/>
  <c r="D366"/>
  <c r="D204"/>
  <c r="N204" s="1"/>
  <c r="D339"/>
  <c r="N339" s="1"/>
  <c r="D297"/>
  <c r="N297" s="1"/>
  <c r="E201"/>
  <c r="O201" s="1"/>
  <c r="E189"/>
  <c r="O189" s="1"/>
  <c r="E198"/>
  <c r="O198" s="1"/>
  <c r="E192"/>
  <c r="O192" s="1"/>
  <c r="E65"/>
  <c r="O65" s="1"/>
  <c r="B3" i="10"/>
  <c r="E83" i="6"/>
  <c r="D272"/>
  <c r="N272" s="1"/>
  <c r="E74"/>
  <c r="O74" s="1"/>
  <c r="D290"/>
  <c r="N290" s="1"/>
  <c r="D317"/>
  <c r="N317" s="1"/>
  <c r="D344"/>
  <c r="N344" s="1"/>
  <c r="E40"/>
  <c r="O40" s="1"/>
  <c r="E67"/>
  <c r="O67" s="1"/>
  <c r="D292"/>
  <c r="N292" s="1"/>
  <c r="D319"/>
  <c r="N319" s="1"/>
  <c r="D346"/>
  <c r="N346" s="1"/>
  <c r="E9"/>
  <c r="O9" s="1"/>
  <c r="E36"/>
  <c r="O36" s="1"/>
  <c r="E71"/>
  <c r="O71" s="1"/>
  <c r="D206"/>
  <c r="N206" s="1"/>
  <c r="D287"/>
  <c r="N287" s="1"/>
  <c r="D314"/>
  <c r="N314" s="1"/>
  <c r="D341"/>
  <c r="N341" s="1"/>
  <c r="D368"/>
  <c r="N368" s="1"/>
  <c r="E55"/>
  <c r="O55" s="1"/>
  <c r="E82"/>
  <c r="O82" s="1"/>
  <c r="D190"/>
  <c r="N190" s="1"/>
  <c r="D271"/>
  <c r="N271" s="1"/>
  <c r="D298"/>
  <c r="N298" s="1"/>
  <c r="D325"/>
  <c r="N325" s="1"/>
  <c r="D352"/>
  <c r="N352" s="1"/>
  <c r="E15"/>
  <c r="O15" s="1"/>
  <c r="E68"/>
  <c r="O68" s="1"/>
  <c r="D293"/>
  <c r="N293" s="1"/>
  <c r="D320"/>
  <c r="N320" s="1"/>
  <c r="D347"/>
  <c r="N347" s="1"/>
  <c r="E7"/>
  <c r="O7" s="1"/>
  <c r="D196"/>
  <c r="N196" s="1"/>
  <c r="D277"/>
  <c r="N277" s="1"/>
  <c r="D304"/>
  <c r="N304" s="1"/>
  <c r="D331"/>
  <c r="N331" s="1"/>
  <c r="D358"/>
  <c r="N358" s="1"/>
  <c r="E21"/>
  <c r="O21" s="1"/>
  <c r="E48"/>
  <c r="O48" s="1"/>
  <c r="E63"/>
  <c r="O63" s="1"/>
  <c r="D4"/>
  <c r="V21" i="1"/>
  <c r="W21"/>
  <c r="D225" i="6"/>
  <c r="N225" s="1"/>
  <c r="D246"/>
  <c r="N246" s="1"/>
  <c r="D168"/>
  <c r="N168" s="1"/>
  <c r="D132"/>
  <c r="N132" s="1"/>
  <c r="D180"/>
  <c r="N180" s="1"/>
  <c r="D153"/>
  <c r="N153" s="1"/>
  <c r="D126"/>
  <c r="N126" s="1"/>
  <c r="D99"/>
  <c r="N99" s="1"/>
  <c r="D288"/>
  <c r="N288" s="1"/>
  <c r="D357"/>
  <c r="N357" s="1"/>
  <c r="D276"/>
  <c r="N276" s="1"/>
  <c r="D327"/>
  <c r="N327" s="1"/>
  <c r="D183"/>
  <c r="N183" s="1"/>
  <c r="D156"/>
  <c r="N156" s="1"/>
  <c r="D129"/>
  <c r="N129" s="1"/>
  <c r="D102"/>
  <c r="N102" s="1"/>
  <c r="D141"/>
  <c r="N141" s="1"/>
  <c r="D87"/>
  <c r="N87" s="1"/>
  <c r="D281"/>
  <c r="N281" s="1"/>
  <c r="D308"/>
  <c r="N308" s="1"/>
  <c r="D335"/>
  <c r="N335" s="1"/>
  <c r="D362"/>
  <c r="N362" s="1"/>
  <c r="E31"/>
  <c r="O31" s="1"/>
  <c r="E58"/>
  <c r="O58" s="1"/>
  <c r="D202"/>
  <c r="N202" s="1"/>
  <c r="D283"/>
  <c r="N283" s="1"/>
  <c r="D310"/>
  <c r="N310" s="1"/>
  <c r="D337"/>
  <c r="N337" s="1"/>
  <c r="D364"/>
  <c r="N364" s="1"/>
  <c r="E27"/>
  <c r="O27" s="1"/>
  <c r="E54"/>
  <c r="O54" s="1"/>
  <c r="D197"/>
  <c r="N197" s="1"/>
  <c r="D278"/>
  <c r="N278" s="1"/>
  <c r="D305"/>
  <c r="N305" s="1"/>
  <c r="D332"/>
  <c r="N332" s="1"/>
  <c r="D359"/>
  <c r="N359" s="1"/>
  <c r="E73"/>
  <c r="O73" s="1"/>
  <c r="D289"/>
  <c r="N289" s="1"/>
  <c r="D316"/>
  <c r="N316" s="1"/>
  <c r="D343"/>
  <c r="N343" s="1"/>
  <c r="E33"/>
  <c r="O33" s="1"/>
  <c r="E60"/>
  <c r="O60" s="1"/>
  <c r="D203"/>
  <c r="N203" s="1"/>
  <c r="D284"/>
  <c r="N284" s="1"/>
  <c r="D311"/>
  <c r="N311" s="1"/>
  <c r="D338"/>
  <c r="N338" s="1"/>
  <c r="D365"/>
  <c r="N365" s="1"/>
  <c r="E52"/>
  <c r="O52" s="1"/>
  <c r="D295"/>
  <c r="N295" s="1"/>
  <c r="D322"/>
  <c r="N322" s="1"/>
  <c r="D349"/>
  <c r="N349" s="1"/>
  <c r="E12"/>
  <c r="O12" s="1"/>
  <c r="E39"/>
  <c r="O39" s="1"/>
  <c r="D249"/>
  <c r="N249" s="1"/>
  <c r="D267"/>
  <c r="N267" s="1"/>
  <c r="D219"/>
  <c r="N219" s="1"/>
  <c r="D186"/>
  <c r="N186" s="1"/>
  <c r="D159"/>
  <c r="N159" s="1"/>
  <c r="D114"/>
  <c r="N114" s="1"/>
  <c r="D258"/>
  <c r="N258" s="1"/>
  <c r="D255"/>
  <c r="N255" s="1"/>
  <c r="D85"/>
  <c r="N85" s="1"/>
  <c r="D171"/>
  <c r="N171" s="1"/>
  <c r="D144"/>
  <c r="N144" s="1"/>
  <c r="D117"/>
  <c r="N117" s="1"/>
  <c r="D90"/>
  <c r="N90" s="1"/>
  <c r="D324"/>
  <c r="N324" s="1"/>
  <c r="D360"/>
  <c r="N360" s="1"/>
  <c r="D303"/>
  <c r="N303" s="1"/>
  <c r="D273"/>
  <c r="N273" s="1"/>
  <c r="D210"/>
  <c r="N210" s="1"/>
  <c r="D174"/>
  <c r="N174" s="1"/>
  <c r="D147"/>
  <c r="N147" s="1"/>
  <c r="D120"/>
  <c r="N120" s="1"/>
  <c r="D93"/>
  <c r="N93" s="1"/>
  <c r="D123"/>
  <c r="N123" s="1"/>
  <c r="D200"/>
  <c r="N200" s="1"/>
  <c r="D191"/>
  <c r="N191" s="1"/>
  <c r="D299"/>
  <c r="N299" s="1"/>
  <c r="D326"/>
  <c r="N326" s="1"/>
  <c r="D353"/>
  <c r="N353" s="1"/>
  <c r="E22"/>
  <c r="O22" s="1"/>
  <c r="E49"/>
  <c r="O49" s="1"/>
  <c r="E76"/>
  <c r="O76" s="1"/>
  <c r="D193"/>
  <c r="N193" s="1"/>
  <c r="D274"/>
  <c r="N274" s="1"/>
  <c r="D301"/>
  <c r="N301" s="1"/>
  <c r="D328"/>
  <c r="N328" s="1"/>
  <c r="D355"/>
  <c r="N355" s="1"/>
  <c r="E45"/>
  <c r="O45" s="1"/>
  <c r="E80"/>
  <c r="O80" s="1"/>
  <c r="D188"/>
  <c r="N188" s="1"/>
  <c r="D296"/>
  <c r="N296" s="1"/>
  <c r="D323"/>
  <c r="N323" s="1"/>
  <c r="D350"/>
  <c r="N350" s="1"/>
  <c r="D199"/>
  <c r="N199" s="1"/>
  <c r="D280"/>
  <c r="N280" s="1"/>
  <c r="D307"/>
  <c r="N307" s="1"/>
  <c r="D334"/>
  <c r="N334" s="1"/>
  <c r="D361"/>
  <c r="N361" s="1"/>
  <c r="E24"/>
  <c r="O24" s="1"/>
  <c r="D194"/>
  <c r="N194" s="1"/>
  <c r="D275"/>
  <c r="N275" s="1"/>
  <c r="D302"/>
  <c r="N302" s="1"/>
  <c r="D329"/>
  <c r="N329" s="1"/>
  <c r="D356"/>
  <c r="N356" s="1"/>
  <c r="E43"/>
  <c r="O43" s="1"/>
  <c r="D205"/>
  <c r="N205" s="1"/>
  <c r="D286"/>
  <c r="N286" s="1"/>
  <c r="D313"/>
  <c r="N313" s="1"/>
  <c r="D340"/>
  <c r="N340" s="1"/>
  <c r="D367"/>
  <c r="N367" s="1"/>
  <c r="E30"/>
  <c r="O30" s="1"/>
  <c r="D222"/>
  <c r="N222" s="1"/>
  <c r="D252"/>
  <c r="N252" s="1"/>
  <c r="D264"/>
  <c r="N264" s="1"/>
  <c r="D176"/>
  <c r="N176" s="1"/>
  <c r="D177"/>
  <c r="N177" s="1"/>
  <c r="D150"/>
  <c r="N150" s="1"/>
  <c r="D96"/>
  <c r="N96" s="1"/>
  <c r="D234"/>
  <c r="N234" s="1"/>
  <c r="D228"/>
  <c r="N228" s="1"/>
  <c r="D162"/>
  <c r="N162" s="1"/>
  <c r="D135"/>
  <c r="N135" s="1"/>
  <c r="D108"/>
  <c r="N108" s="1"/>
  <c r="D363"/>
  <c r="N363" s="1"/>
  <c r="D330"/>
  <c r="N330" s="1"/>
  <c r="D300"/>
  <c r="N300" s="1"/>
  <c r="D165"/>
  <c r="N165" s="1"/>
  <c r="D138"/>
  <c r="N138" s="1"/>
  <c r="D111"/>
  <c r="N111" s="1"/>
  <c r="D84"/>
  <c r="N84" s="1"/>
  <c r="D105"/>
  <c r="N105" s="1"/>
  <c r="H14" i="1"/>
  <c r="H21"/>
  <c r="I21"/>
  <c r="L21" s="1"/>
  <c r="X127" l="1"/>
  <c r="X214"/>
  <c r="X187"/>
  <c r="X97"/>
  <c r="X305"/>
  <c r="X278"/>
  <c r="X251"/>
  <c r="X224"/>
  <c r="X197"/>
  <c r="X291"/>
  <c r="X156"/>
  <c r="X280"/>
  <c r="X253"/>
  <c r="X226"/>
  <c r="X320"/>
  <c r="X332"/>
  <c r="X371"/>
  <c r="X272"/>
  <c r="X245"/>
  <c r="X218"/>
  <c r="X173"/>
  <c r="X146"/>
  <c r="X233"/>
  <c r="X179"/>
  <c r="X71"/>
  <c r="X44"/>
  <c r="X327"/>
  <c r="X300"/>
  <c r="X273"/>
  <c r="X246"/>
  <c r="X219"/>
  <c r="X192"/>
  <c r="X165"/>
  <c r="X138"/>
  <c r="X111"/>
  <c r="X84"/>
  <c r="X57"/>
  <c r="X30"/>
  <c r="X343"/>
  <c r="X208"/>
  <c r="X227"/>
  <c r="X155"/>
  <c r="X65"/>
  <c r="X38"/>
  <c r="X231"/>
  <c r="X204"/>
  <c r="X132"/>
  <c r="X60"/>
  <c r="X283"/>
  <c r="X247"/>
  <c r="X328"/>
  <c r="X301"/>
  <c r="X265"/>
  <c r="X220"/>
  <c r="X184"/>
  <c r="X370"/>
  <c r="X311"/>
  <c r="X266"/>
  <c r="X176"/>
  <c r="X140"/>
  <c r="E77" i="6"/>
  <c r="O77" s="1"/>
  <c r="E18"/>
  <c r="O18" s="1"/>
  <c r="X118" i="1"/>
  <c r="X385"/>
  <c r="X353"/>
  <c r="X326"/>
  <c r="X236"/>
  <c r="X209"/>
  <c r="X164"/>
  <c r="X92"/>
  <c r="X83"/>
  <c r="X47"/>
  <c r="X258"/>
  <c r="X213"/>
  <c r="X186"/>
  <c r="X367"/>
  <c r="X319"/>
  <c r="X292"/>
  <c r="X374"/>
  <c r="X248"/>
  <c r="X167"/>
  <c r="X131"/>
  <c r="X104"/>
  <c r="X95"/>
  <c r="X86"/>
  <c r="X41"/>
  <c r="X351"/>
  <c r="X315"/>
  <c r="X270"/>
  <c r="X216"/>
  <c r="X189"/>
  <c r="X162"/>
  <c r="X135"/>
  <c r="X108"/>
  <c r="X72"/>
  <c r="X340"/>
  <c r="X286"/>
  <c r="X110"/>
  <c r="X121"/>
  <c r="X94"/>
  <c r="X77"/>
  <c r="X32"/>
  <c r="X180"/>
  <c r="X153"/>
  <c r="X126"/>
  <c r="X99"/>
  <c r="X85"/>
  <c r="X67"/>
  <c r="X58"/>
  <c r="X49"/>
  <c r="X40"/>
  <c r="E309" i="6"/>
  <c r="N309"/>
  <c r="F318"/>
  <c r="O318"/>
  <c r="F282"/>
  <c r="O282"/>
  <c r="F342"/>
  <c r="O342"/>
  <c r="F306"/>
  <c r="O306"/>
  <c r="X158" i="1"/>
  <c r="X160"/>
  <c r="X133"/>
  <c r="A15" i="10"/>
  <c r="N4" i="6"/>
  <c r="B15" i="10" s="1"/>
  <c r="E366" i="6"/>
  <c r="N366"/>
  <c r="E270"/>
  <c r="N270"/>
  <c r="F321"/>
  <c r="O321"/>
  <c r="F294"/>
  <c r="O294"/>
  <c r="F354"/>
  <c r="O354"/>
  <c r="A4" i="10"/>
  <c r="O83" i="6"/>
  <c r="B4" i="10" s="1"/>
  <c r="E312" i="6"/>
  <c r="N312"/>
  <c r="E285"/>
  <c r="N285"/>
  <c r="E279"/>
  <c r="N279"/>
  <c r="F336"/>
  <c r="O336"/>
  <c r="F369"/>
  <c r="O369"/>
  <c r="F315"/>
  <c r="O315"/>
  <c r="F348"/>
  <c r="O348"/>
  <c r="E13"/>
  <c r="O13" s="1"/>
  <c r="X386" i="1"/>
  <c r="X313"/>
  <c r="X316"/>
  <c r="X344"/>
  <c r="X317"/>
  <c r="X355"/>
  <c r="X342"/>
  <c r="X288"/>
  <c r="X115"/>
  <c r="X341"/>
  <c r="X296"/>
  <c r="X269"/>
  <c r="X215"/>
  <c r="X188"/>
  <c r="X143"/>
  <c r="X282"/>
  <c r="X228"/>
  <c r="X201"/>
  <c r="X271"/>
  <c r="X217"/>
  <c r="X190"/>
  <c r="X239"/>
  <c r="X306"/>
  <c r="X234"/>
  <c r="X358"/>
  <c r="X331"/>
  <c r="X304"/>
  <c r="X268"/>
  <c r="X241"/>
  <c r="X238"/>
  <c r="X202"/>
  <c r="X148"/>
  <c r="X112"/>
  <c r="X109"/>
  <c r="X101"/>
  <c r="K34"/>
  <c r="J34"/>
  <c r="J70"/>
  <c r="K70"/>
  <c r="J104"/>
  <c r="K104"/>
  <c r="J40"/>
  <c r="K40"/>
  <c r="J85"/>
  <c r="K85"/>
  <c r="J113"/>
  <c r="K113"/>
  <c r="J118"/>
  <c r="K118"/>
  <c r="J37"/>
  <c r="K37"/>
  <c r="J65"/>
  <c r="K65"/>
  <c r="J75"/>
  <c r="K75"/>
  <c r="K93"/>
  <c r="M93" s="1"/>
  <c r="L93"/>
  <c r="J131"/>
  <c r="K131"/>
  <c r="J140"/>
  <c r="K140"/>
  <c r="J167"/>
  <c r="K167"/>
  <c r="J192"/>
  <c r="K192"/>
  <c r="J216"/>
  <c r="K216"/>
  <c r="K247"/>
  <c r="J247"/>
  <c r="J281"/>
  <c r="K281"/>
  <c r="K288"/>
  <c r="L288"/>
  <c r="J299"/>
  <c r="K299"/>
  <c r="J307"/>
  <c r="K307"/>
  <c r="J320"/>
  <c r="K320"/>
  <c r="J344"/>
  <c r="K344"/>
  <c r="J180"/>
  <c r="K180"/>
  <c r="J210"/>
  <c r="K210"/>
  <c r="K255"/>
  <c r="L255"/>
  <c r="J259"/>
  <c r="K259"/>
  <c r="K270"/>
  <c r="L270"/>
  <c r="J277"/>
  <c r="K277"/>
  <c r="J296"/>
  <c r="K296"/>
  <c r="J309"/>
  <c r="K309"/>
  <c r="K349"/>
  <c r="J349"/>
  <c r="K379"/>
  <c r="J379"/>
  <c r="K139"/>
  <c r="J139"/>
  <c r="J153"/>
  <c r="K153"/>
  <c r="K166"/>
  <c r="J166"/>
  <c r="J179"/>
  <c r="K179"/>
  <c r="J202"/>
  <c r="K202"/>
  <c r="J219"/>
  <c r="K219"/>
  <c r="J229"/>
  <c r="K229"/>
  <c r="K241"/>
  <c r="J241"/>
  <c r="J272"/>
  <c r="K272"/>
  <c r="J292"/>
  <c r="K292"/>
  <c r="J319"/>
  <c r="K319"/>
  <c r="J367"/>
  <c r="K367"/>
  <c r="E56" i="6"/>
  <c r="O56" s="1"/>
  <c r="W383" i="1"/>
  <c r="V383"/>
  <c r="W275"/>
  <c r="V275"/>
  <c r="W314"/>
  <c r="V314"/>
  <c r="V308"/>
  <c r="W308"/>
  <c r="D291" i="6"/>
  <c r="N291" s="1"/>
  <c r="V128" i="1"/>
  <c r="W128"/>
  <c r="V375"/>
  <c r="W375"/>
  <c r="V330"/>
  <c r="W330"/>
  <c r="V303"/>
  <c r="W303"/>
  <c r="V267"/>
  <c r="W267"/>
  <c r="W177"/>
  <c r="V177"/>
  <c r="W150"/>
  <c r="V150"/>
  <c r="W105"/>
  <c r="V105"/>
  <c r="W78"/>
  <c r="V78"/>
  <c r="D61" i="6"/>
  <c r="N61" s="1"/>
  <c r="V33" i="1"/>
  <c r="W33"/>
  <c r="D16" i="6"/>
  <c r="N16" s="1"/>
  <c r="W274" i="1"/>
  <c r="V274"/>
  <c r="W257"/>
  <c r="V257"/>
  <c r="W194"/>
  <c r="V194"/>
  <c r="V59"/>
  <c r="W59"/>
  <c r="D42" i="6"/>
  <c r="N42" s="1"/>
  <c r="W360" i="1"/>
  <c r="V360"/>
  <c r="V279"/>
  <c r="W279"/>
  <c r="W243"/>
  <c r="V243"/>
  <c r="V54"/>
  <c r="W54"/>
  <c r="D37" i="6"/>
  <c r="N37" s="1"/>
  <c r="V27" i="1"/>
  <c r="W27"/>
  <c r="D10" i="6"/>
  <c r="N10" s="1"/>
  <c r="J24" i="1"/>
  <c r="K24"/>
  <c r="J41"/>
  <c r="K41"/>
  <c r="J79"/>
  <c r="K79"/>
  <c r="K90"/>
  <c r="L90"/>
  <c r="J29"/>
  <c r="K29"/>
  <c r="K72"/>
  <c r="J72"/>
  <c r="J92"/>
  <c r="K92"/>
  <c r="J44"/>
  <c r="K44"/>
  <c r="J71"/>
  <c r="K71"/>
  <c r="J91"/>
  <c r="K91"/>
  <c r="J117"/>
  <c r="K117"/>
  <c r="J146"/>
  <c r="K146"/>
  <c r="J173"/>
  <c r="K173"/>
  <c r="K197"/>
  <c r="J197"/>
  <c r="J254"/>
  <c r="K254"/>
  <c r="J271"/>
  <c r="K271"/>
  <c r="J186"/>
  <c r="K186"/>
  <c r="K258"/>
  <c r="L258"/>
  <c r="J282"/>
  <c r="K282"/>
  <c r="J305"/>
  <c r="K305"/>
  <c r="J318"/>
  <c r="K318"/>
  <c r="J354"/>
  <c r="K354"/>
  <c r="K377"/>
  <c r="J377"/>
  <c r="K385"/>
  <c r="J385"/>
  <c r="J142"/>
  <c r="K142"/>
  <c r="J156"/>
  <c r="K156"/>
  <c r="J169"/>
  <c r="K169"/>
  <c r="J182"/>
  <c r="K182"/>
  <c r="J198"/>
  <c r="K198"/>
  <c r="K227"/>
  <c r="J227"/>
  <c r="J248"/>
  <c r="K248"/>
  <c r="J295"/>
  <c r="K295"/>
  <c r="J322"/>
  <c r="K322"/>
  <c r="J342"/>
  <c r="K342"/>
  <c r="J353"/>
  <c r="K353"/>
  <c r="J366"/>
  <c r="K366"/>
  <c r="J374"/>
  <c r="K374"/>
  <c r="J45"/>
  <c r="K45"/>
  <c r="J58"/>
  <c r="K58"/>
  <c r="K63"/>
  <c r="J63"/>
  <c r="J74"/>
  <c r="K74"/>
  <c r="K106"/>
  <c r="J106"/>
  <c r="J51"/>
  <c r="K51"/>
  <c r="K87"/>
  <c r="L87"/>
  <c r="K114"/>
  <c r="L114"/>
  <c r="J48"/>
  <c r="K48"/>
  <c r="J68"/>
  <c r="K68"/>
  <c r="J89"/>
  <c r="K89"/>
  <c r="J121"/>
  <c r="K121"/>
  <c r="K134"/>
  <c r="J134"/>
  <c r="J143"/>
  <c r="K143"/>
  <c r="J170"/>
  <c r="K170"/>
  <c r="J285"/>
  <c r="K285"/>
  <c r="J289"/>
  <c r="K289"/>
  <c r="J302"/>
  <c r="K302"/>
  <c r="J341"/>
  <c r="K341"/>
  <c r="K376"/>
  <c r="J376"/>
  <c r="J183"/>
  <c r="K183"/>
  <c r="J200"/>
  <c r="K200"/>
  <c r="J257"/>
  <c r="K257"/>
  <c r="J350"/>
  <c r="K350"/>
  <c r="J381"/>
  <c r="K381"/>
  <c r="J141"/>
  <c r="K141"/>
  <c r="K154"/>
  <c r="J154"/>
  <c r="J168"/>
  <c r="K168"/>
  <c r="K181"/>
  <c r="J181"/>
  <c r="J224"/>
  <c r="K224"/>
  <c r="K252"/>
  <c r="L252"/>
  <c r="J275"/>
  <c r="K275"/>
  <c r="J312"/>
  <c r="K312"/>
  <c r="J339"/>
  <c r="K339"/>
  <c r="K352"/>
  <c r="J352"/>
  <c r="J363"/>
  <c r="K363"/>
  <c r="E50" i="6"/>
  <c r="O50" s="1"/>
  <c r="E41"/>
  <c r="O41" s="1"/>
  <c r="E32"/>
  <c r="O32" s="1"/>
  <c r="E23"/>
  <c r="O23" s="1"/>
  <c r="E14"/>
  <c r="O14" s="1"/>
  <c r="X232" i="1"/>
  <c r="X223"/>
  <c r="X205"/>
  <c r="X196"/>
  <c r="X106"/>
  <c r="X373"/>
  <c r="X377"/>
  <c r="X323"/>
  <c r="X287"/>
  <c r="X260"/>
  <c r="X242"/>
  <c r="X206"/>
  <c r="X125"/>
  <c r="X107"/>
  <c r="X98"/>
  <c r="X89"/>
  <c r="X53"/>
  <c r="X26"/>
  <c r="X381"/>
  <c r="X363"/>
  <c r="X354"/>
  <c r="X336"/>
  <c r="X309"/>
  <c r="X255"/>
  <c r="X174"/>
  <c r="X147"/>
  <c r="X120"/>
  <c r="X93"/>
  <c r="X66"/>
  <c r="X39"/>
  <c r="X352"/>
  <c r="X325"/>
  <c r="X298"/>
  <c r="X289"/>
  <c r="X262"/>
  <c r="X244"/>
  <c r="X235"/>
  <c r="X181"/>
  <c r="X382"/>
  <c r="X365"/>
  <c r="X379"/>
  <c r="X335"/>
  <c r="X299"/>
  <c r="X290"/>
  <c r="X263"/>
  <c r="X137"/>
  <c r="X56"/>
  <c r="X29"/>
  <c r="X366"/>
  <c r="X276"/>
  <c r="X222"/>
  <c r="X195"/>
  <c r="X123"/>
  <c r="X69"/>
  <c r="X24"/>
  <c r="X256"/>
  <c r="X211"/>
  <c r="X166"/>
  <c r="X293"/>
  <c r="X113"/>
  <c r="X50"/>
  <c r="X378"/>
  <c r="X333"/>
  <c r="X225"/>
  <c r="X198"/>
  <c r="X171"/>
  <c r="X144"/>
  <c r="X117"/>
  <c r="X90"/>
  <c r="X349"/>
  <c r="X322"/>
  <c r="X295"/>
  <c r="X259"/>
  <c r="X119"/>
  <c r="X229"/>
  <c r="X175"/>
  <c r="X157"/>
  <c r="X139"/>
  <c r="X103"/>
  <c r="X230"/>
  <c r="X178"/>
  <c r="X169"/>
  <c r="X151"/>
  <c r="X124"/>
  <c r="X79"/>
  <c r="X161"/>
  <c r="X172"/>
  <c r="X136"/>
  <c r="X100"/>
  <c r="X82"/>
  <c r="X64"/>
  <c r="X55"/>
  <c r="X46"/>
  <c r="X37"/>
  <c r="X28"/>
  <c r="X380"/>
  <c r="J43"/>
  <c r="K43"/>
  <c r="K61"/>
  <c r="J61"/>
  <c r="J66"/>
  <c r="K66"/>
  <c r="J86"/>
  <c r="K86"/>
  <c r="J116"/>
  <c r="K116"/>
  <c r="K49"/>
  <c r="J49"/>
  <c r="J73"/>
  <c r="K73"/>
  <c r="K94"/>
  <c r="J94"/>
  <c r="J46"/>
  <c r="K46"/>
  <c r="K102"/>
  <c r="L102"/>
  <c r="K120"/>
  <c r="L120"/>
  <c r="J149"/>
  <c r="K149"/>
  <c r="J176"/>
  <c r="K176"/>
  <c r="J201"/>
  <c r="K201"/>
  <c r="J211"/>
  <c r="K211"/>
  <c r="J228"/>
  <c r="K228"/>
  <c r="J260"/>
  <c r="K260"/>
  <c r="K315"/>
  <c r="L315"/>
  <c r="J326"/>
  <c r="K326"/>
  <c r="K361"/>
  <c r="J361"/>
  <c r="J372"/>
  <c r="K372"/>
  <c r="J382"/>
  <c r="K382"/>
  <c r="K190"/>
  <c r="J190"/>
  <c r="J220"/>
  <c r="K220"/>
  <c r="K237"/>
  <c r="L237"/>
  <c r="J357"/>
  <c r="K357"/>
  <c r="J144"/>
  <c r="K144"/>
  <c r="K157"/>
  <c r="J157"/>
  <c r="J171"/>
  <c r="K171"/>
  <c r="K184"/>
  <c r="J184"/>
  <c r="J250"/>
  <c r="K250"/>
  <c r="J262"/>
  <c r="K262"/>
  <c r="J301"/>
  <c r="K301"/>
  <c r="J328"/>
  <c r="K328"/>
  <c r="J345"/>
  <c r="K345"/>
  <c r="J355"/>
  <c r="K355"/>
  <c r="J380"/>
  <c r="K380"/>
  <c r="E81" i="6"/>
  <c r="O81" s="1"/>
  <c r="E72"/>
  <c r="O72" s="1"/>
  <c r="W302" i="1"/>
  <c r="V302"/>
  <c r="W350"/>
  <c r="V350"/>
  <c r="D333" i="6"/>
  <c r="N333" s="1"/>
  <c r="V362" i="1"/>
  <c r="W362"/>
  <c r="D345" i="6"/>
  <c r="N345" s="1"/>
  <c r="W191" i="1"/>
  <c r="V191"/>
  <c r="V384"/>
  <c r="W384"/>
  <c r="V339"/>
  <c r="W339"/>
  <c r="V312"/>
  <c r="W312"/>
  <c r="W285"/>
  <c r="V285"/>
  <c r="W240"/>
  <c r="V240"/>
  <c r="W159"/>
  <c r="V159"/>
  <c r="W114"/>
  <c r="V114"/>
  <c r="V87"/>
  <c r="W87"/>
  <c r="D70" i="6"/>
  <c r="N70" s="1"/>
  <c r="V42" i="1"/>
  <c r="W42"/>
  <c r="D25" i="6"/>
  <c r="N25" s="1"/>
  <c r="W337" i="1"/>
  <c r="V337"/>
  <c r="V356"/>
  <c r="W356"/>
  <c r="W212"/>
  <c r="V212"/>
  <c r="D195" i="6"/>
  <c r="N195" s="1"/>
  <c r="V68" i="1"/>
  <c r="W68"/>
  <c r="D51" i="6"/>
  <c r="N51" s="1"/>
  <c r="V369" i="1"/>
  <c r="W369"/>
  <c r="V297"/>
  <c r="W297"/>
  <c r="W252"/>
  <c r="V252"/>
  <c r="V63"/>
  <c r="W63"/>
  <c r="D46" i="6"/>
  <c r="N46" s="1"/>
  <c r="V36" i="1"/>
  <c r="W36"/>
  <c r="D19" i="6"/>
  <c r="N19" s="1"/>
  <c r="J50" i="1"/>
  <c r="K50"/>
  <c r="J64"/>
  <c r="K64"/>
  <c r="J69"/>
  <c r="K69"/>
  <c r="K99"/>
  <c r="L99"/>
  <c r="J38"/>
  <c r="K38"/>
  <c r="J101"/>
  <c r="K101"/>
  <c r="J26"/>
  <c r="K26"/>
  <c r="J53"/>
  <c r="K53"/>
  <c r="J77"/>
  <c r="K77"/>
  <c r="K100"/>
  <c r="J100"/>
  <c r="J122"/>
  <c r="K122"/>
  <c r="J155"/>
  <c r="K155"/>
  <c r="K209"/>
  <c r="J209"/>
  <c r="J236"/>
  <c r="K236"/>
  <c r="J280"/>
  <c r="K280"/>
  <c r="J290"/>
  <c r="K290"/>
  <c r="J298"/>
  <c r="K298"/>
  <c r="J311"/>
  <c r="K311"/>
  <c r="K332"/>
  <c r="J332"/>
  <c r="J338"/>
  <c r="K338"/>
  <c r="J351"/>
  <c r="K351"/>
  <c r="K364"/>
  <c r="J364"/>
  <c r="J378"/>
  <c r="K378"/>
  <c r="J123"/>
  <c r="K123"/>
  <c r="J195"/>
  <c r="K195"/>
  <c r="K218"/>
  <c r="J218"/>
  <c r="J222"/>
  <c r="K222"/>
  <c r="K244"/>
  <c r="J244"/>
  <c r="J263"/>
  <c r="K263"/>
  <c r="J268"/>
  <c r="K268"/>
  <c r="J291"/>
  <c r="K291"/>
  <c r="J371"/>
  <c r="K371"/>
  <c r="J130"/>
  <c r="K130"/>
  <c r="J147"/>
  <c r="K147"/>
  <c r="K160"/>
  <c r="J160"/>
  <c r="J174"/>
  <c r="K174"/>
  <c r="J204"/>
  <c r="K204"/>
  <c r="J214"/>
  <c r="K214"/>
  <c r="J231"/>
  <c r="K231"/>
  <c r="J256"/>
  <c r="K256"/>
  <c r="J265"/>
  <c r="K265"/>
  <c r="J304"/>
  <c r="K304"/>
  <c r="J358"/>
  <c r="K358"/>
  <c r="J386"/>
  <c r="K386"/>
  <c r="K22"/>
  <c r="J22"/>
  <c r="J27"/>
  <c r="K27"/>
  <c r="K54"/>
  <c r="J54"/>
  <c r="K88"/>
  <c r="J88"/>
  <c r="J119"/>
  <c r="K119"/>
  <c r="J33"/>
  <c r="K33"/>
  <c r="J78"/>
  <c r="K78"/>
  <c r="K96"/>
  <c r="L96"/>
  <c r="J23"/>
  <c r="K23"/>
  <c r="J30"/>
  <c r="K30"/>
  <c r="K76"/>
  <c r="J76"/>
  <c r="J98"/>
  <c r="K98"/>
  <c r="J152"/>
  <c r="K152"/>
  <c r="K187"/>
  <c r="J187"/>
  <c r="J206"/>
  <c r="K206"/>
  <c r="J233"/>
  <c r="K233"/>
  <c r="K240"/>
  <c r="L240"/>
  <c r="J269"/>
  <c r="K269"/>
  <c r="K279"/>
  <c r="L279"/>
  <c r="K297"/>
  <c r="L297"/>
  <c r="J308"/>
  <c r="K308"/>
  <c r="J316"/>
  <c r="K316"/>
  <c r="J329"/>
  <c r="K329"/>
  <c r="J337"/>
  <c r="K337"/>
  <c r="J348"/>
  <c r="K348"/>
  <c r="J383"/>
  <c r="K383"/>
  <c r="K215"/>
  <c r="J215"/>
  <c r="J242"/>
  <c r="K242"/>
  <c r="K261"/>
  <c r="L261"/>
  <c r="J278"/>
  <c r="K278"/>
  <c r="J314"/>
  <c r="K314"/>
  <c r="J327"/>
  <c r="K327"/>
  <c r="J360"/>
  <c r="K360"/>
  <c r="J127"/>
  <c r="K127"/>
  <c r="J145"/>
  <c r="K145"/>
  <c r="J159"/>
  <c r="K159"/>
  <c r="J172"/>
  <c r="K172"/>
  <c r="J185"/>
  <c r="K185"/>
  <c r="K203"/>
  <c r="J203"/>
  <c r="J208"/>
  <c r="K208"/>
  <c r="K230"/>
  <c r="J230"/>
  <c r="J235"/>
  <c r="K235"/>
  <c r="K264"/>
  <c r="L264"/>
  <c r="J294"/>
  <c r="K294"/>
  <c r="J321"/>
  <c r="K321"/>
  <c r="K330"/>
  <c r="L330"/>
  <c r="J369"/>
  <c r="K369"/>
  <c r="E47" i="6"/>
  <c r="O47" s="1"/>
  <c r="E38"/>
  <c r="O38" s="1"/>
  <c r="E29"/>
  <c r="O29" s="1"/>
  <c r="E20"/>
  <c r="O20" s="1"/>
  <c r="E11"/>
  <c r="O11" s="1"/>
  <c r="X199" i="1"/>
  <c r="X154"/>
  <c r="X73"/>
  <c r="X347"/>
  <c r="X364"/>
  <c r="X281"/>
  <c r="X254"/>
  <c r="X182"/>
  <c r="X357"/>
  <c r="X310"/>
  <c r="X193"/>
  <c r="X130"/>
  <c r="X338"/>
  <c r="X284"/>
  <c r="X149"/>
  <c r="X122"/>
  <c r="X207"/>
  <c r="X277"/>
  <c r="X250"/>
  <c r="J25"/>
  <c r="K25"/>
  <c r="J52"/>
  <c r="K52"/>
  <c r="J57"/>
  <c r="K57"/>
  <c r="J95"/>
  <c r="K95"/>
  <c r="J31"/>
  <c r="K31"/>
  <c r="K103"/>
  <c r="J103"/>
  <c r="K28"/>
  <c r="J28"/>
  <c r="J56"/>
  <c r="K56"/>
  <c r="J80"/>
  <c r="K80"/>
  <c r="K84"/>
  <c r="L84"/>
  <c r="K111"/>
  <c r="L111"/>
  <c r="J125"/>
  <c r="K125"/>
  <c r="K158"/>
  <c r="J158"/>
  <c r="K238"/>
  <c r="J238"/>
  <c r="J273"/>
  <c r="K273"/>
  <c r="K293"/>
  <c r="J293"/>
  <c r="J334"/>
  <c r="K334"/>
  <c r="K340"/>
  <c r="J340"/>
  <c r="J365"/>
  <c r="K365"/>
  <c r="J124"/>
  <c r="K124"/>
  <c r="K199"/>
  <c r="J199"/>
  <c r="J225"/>
  <c r="K225"/>
  <c r="K246"/>
  <c r="L246"/>
  <c r="J266"/>
  <c r="K266"/>
  <c r="J284"/>
  <c r="K284"/>
  <c r="K323"/>
  <c r="J323"/>
  <c r="J336"/>
  <c r="K336"/>
  <c r="J373"/>
  <c r="K373"/>
  <c r="J126"/>
  <c r="K126"/>
  <c r="J135"/>
  <c r="K135"/>
  <c r="J148"/>
  <c r="K148"/>
  <c r="J162"/>
  <c r="K162"/>
  <c r="J175"/>
  <c r="K175"/>
  <c r="J193"/>
  <c r="K193"/>
  <c r="J207"/>
  <c r="K207"/>
  <c r="J234"/>
  <c r="K234"/>
  <c r="J310"/>
  <c r="K310"/>
  <c r="J335"/>
  <c r="K335"/>
  <c r="J359"/>
  <c r="K359"/>
  <c r="W329"/>
  <c r="V329"/>
  <c r="W368"/>
  <c r="V368"/>
  <c r="D351" i="6"/>
  <c r="N351" s="1"/>
  <c r="W22" i="1"/>
  <c r="V22"/>
  <c r="D5" i="6"/>
  <c r="N5" s="1"/>
  <c r="V200" i="1"/>
  <c r="W200"/>
  <c r="V74"/>
  <c r="W74"/>
  <c r="D57" i="6"/>
  <c r="N57" s="1"/>
  <c r="V348" i="1"/>
  <c r="W348"/>
  <c r="V321"/>
  <c r="W321"/>
  <c r="W294"/>
  <c r="V294"/>
  <c r="W249"/>
  <c r="V249"/>
  <c r="W168"/>
  <c r="V168"/>
  <c r="W141"/>
  <c r="V141"/>
  <c r="W96"/>
  <c r="V96"/>
  <c r="D79" i="6"/>
  <c r="N79" s="1"/>
  <c r="V51" i="1"/>
  <c r="W51"/>
  <c r="D34" i="6"/>
  <c r="N34" s="1"/>
  <c r="W346" i="1"/>
  <c r="V346"/>
  <c r="W76"/>
  <c r="V76"/>
  <c r="D59" i="6"/>
  <c r="N59" s="1"/>
  <c r="W221" i="1"/>
  <c r="V221"/>
  <c r="W185"/>
  <c r="V185"/>
  <c r="V23"/>
  <c r="W23"/>
  <c r="D6" i="6"/>
  <c r="N6" s="1"/>
  <c r="V324" i="1"/>
  <c r="W324"/>
  <c r="V261"/>
  <c r="W261"/>
  <c r="W81"/>
  <c r="V81"/>
  <c r="D64" i="6"/>
  <c r="N64" s="1"/>
  <c r="V45" i="1"/>
  <c r="W45"/>
  <c r="D28" i="6"/>
  <c r="N28" s="1"/>
  <c r="W376" i="1"/>
  <c r="V376"/>
  <c r="J32"/>
  <c r="K32"/>
  <c r="K55"/>
  <c r="J55"/>
  <c r="J60"/>
  <c r="K60"/>
  <c r="K108"/>
  <c r="L108"/>
  <c r="J47"/>
  <c r="K47"/>
  <c r="J83"/>
  <c r="K83"/>
  <c r="J110"/>
  <c r="K110"/>
  <c r="K115"/>
  <c r="J115"/>
  <c r="J35"/>
  <c r="K35"/>
  <c r="J62"/>
  <c r="K62"/>
  <c r="K82"/>
  <c r="J82"/>
  <c r="J109"/>
  <c r="K109"/>
  <c r="J132"/>
  <c r="K132"/>
  <c r="J137"/>
  <c r="K137"/>
  <c r="J164"/>
  <c r="K164"/>
  <c r="J188"/>
  <c r="K188"/>
  <c r="J213"/>
  <c r="K213"/>
  <c r="J223"/>
  <c r="K223"/>
  <c r="J245"/>
  <c r="K245"/>
  <c r="J286"/>
  <c r="K286"/>
  <c r="K306"/>
  <c r="L306"/>
  <c r="J317"/>
  <c r="K317"/>
  <c r="J325"/>
  <c r="K325"/>
  <c r="K343"/>
  <c r="J343"/>
  <c r="K370"/>
  <c r="J370"/>
  <c r="J133"/>
  <c r="K133"/>
  <c r="J205"/>
  <c r="K205"/>
  <c r="J232"/>
  <c r="K232"/>
  <c r="K253"/>
  <c r="J253"/>
  <c r="J276"/>
  <c r="K276"/>
  <c r="J331"/>
  <c r="K331"/>
  <c r="J347"/>
  <c r="K347"/>
  <c r="J138"/>
  <c r="K138"/>
  <c r="K151"/>
  <c r="J151"/>
  <c r="J165"/>
  <c r="K165"/>
  <c r="K178"/>
  <c r="J178"/>
  <c r="J189"/>
  <c r="K189"/>
  <c r="J239"/>
  <c r="K239"/>
  <c r="J283"/>
  <c r="K283"/>
  <c r="J313"/>
  <c r="K313"/>
  <c r="J333"/>
  <c r="K333"/>
  <c r="E75" i="6"/>
  <c r="O75" s="1"/>
  <c r="E66"/>
  <c r="O66" s="1"/>
  <c r="E78"/>
  <c r="O78" s="1"/>
  <c r="E69"/>
  <c r="O69" s="1"/>
  <c r="J36" i="1"/>
  <c r="K36"/>
  <c r="J67"/>
  <c r="K67"/>
  <c r="J97"/>
  <c r="K97"/>
  <c r="J42"/>
  <c r="K42"/>
  <c r="K105"/>
  <c r="L105"/>
  <c r="J39"/>
  <c r="K39"/>
  <c r="J59"/>
  <c r="K59"/>
  <c r="K81"/>
  <c r="L81"/>
  <c r="J107"/>
  <c r="K107"/>
  <c r="J112"/>
  <c r="K112"/>
  <c r="J128"/>
  <c r="K128"/>
  <c r="J161"/>
  <c r="K161"/>
  <c r="K196"/>
  <c r="J196"/>
  <c r="K212"/>
  <c r="J212"/>
  <c r="J217"/>
  <c r="K217"/>
  <c r="K249"/>
  <c r="L249"/>
  <c r="K324"/>
  <c r="L324"/>
  <c r="J362"/>
  <c r="K362"/>
  <c r="J368"/>
  <c r="K368"/>
  <c r="K129"/>
  <c r="L129"/>
  <c r="J191"/>
  <c r="K191"/>
  <c r="K221"/>
  <c r="J221"/>
  <c r="J226"/>
  <c r="K226"/>
  <c r="J251"/>
  <c r="K251"/>
  <c r="K267"/>
  <c r="L267"/>
  <c r="J274"/>
  <c r="K274"/>
  <c r="J287"/>
  <c r="K287"/>
  <c r="J300"/>
  <c r="K300"/>
  <c r="K346"/>
  <c r="J346"/>
  <c r="K375"/>
  <c r="J375"/>
  <c r="K136"/>
  <c r="J136"/>
  <c r="J150"/>
  <c r="K150"/>
  <c r="K163"/>
  <c r="J163"/>
  <c r="J177"/>
  <c r="K177"/>
  <c r="K194"/>
  <c r="J194"/>
  <c r="K243"/>
  <c r="L243"/>
  <c r="J303"/>
  <c r="K303"/>
  <c r="K356"/>
  <c r="J356"/>
  <c r="K384"/>
  <c r="J384"/>
  <c r="E62" i="6"/>
  <c r="O62" s="1"/>
  <c r="E53"/>
  <c r="O53" s="1"/>
  <c r="E44"/>
  <c r="O44" s="1"/>
  <c r="E35"/>
  <c r="O35" s="1"/>
  <c r="E26"/>
  <c r="O26" s="1"/>
  <c r="E17"/>
  <c r="O17" s="1"/>
  <c r="E8"/>
  <c r="O8" s="1"/>
  <c r="X359" i="1"/>
  <c r="X152"/>
  <c r="X116"/>
  <c r="X62"/>
  <c r="X35"/>
  <c r="X372"/>
  <c r="X345"/>
  <c r="X318"/>
  <c r="X264"/>
  <c r="X237"/>
  <c r="X210"/>
  <c r="X183"/>
  <c r="X129"/>
  <c r="X102"/>
  <c r="X75"/>
  <c r="X48"/>
  <c r="X361"/>
  <c r="X334"/>
  <c r="X307"/>
  <c r="X31"/>
  <c r="X170"/>
  <c r="X80"/>
  <c r="X145"/>
  <c r="X91"/>
  <c r="D231" i="6"/>
  <c r="N231" s="1"/>
  <c r="D3" i="10"/>
  <c r="C3"/>
  <c r="E204" i="6"/>
  <c r="O204" s="1"/>
  <c r="E363"/>
  <c r="O363" s="1"/>
  <c r="E313"/>
  <c r="O313" s="1"/>
  <c r="E356"/>
  <c r="O356" s="1"/>
  <c r="E361"/>
  <c r="O361" s="1"/>
  <c r="E280"/>
  <c r="O280" s="1"/>
  <c r="E323"/>
  <c r="O323" s="1"/>
  <c r="E296"/>
  <c r="O296" s="1"/>
  <c r="E355"/>
  <c r="O355" s="1"/>
  <c r="E274"/>
  <c r="O274" s="1"/>
  <c r="E353"/>
  <c r="O353" s="1"/>
  <c r="E303"/>
  <c r="O303" s="1"/>
  <c r="E322"/>
  <c r="O322" s="1"/>
  <c r="E311"/>
  <c r="O311" s="1"/>
  <c r="E284"/>
  <c r="O284" s="1"/>
  <c r="E343"/>
  <c r="O343" s="1"/>
  <c r="E332"/>
  <c r="O332" s="1"/>
  <c r="E364"/>
  <c r="O364" s="1"/>
  <c r="E283"/>
  <c r="O283" s="1"/>
  <c r="E308"/>
  <c r="O308" s="1"/>
  <c r="E281"/>
  <c r="O281" s="1"/>
  <c r="E357"/>
  <c r="O357" s="1"/>
  <c r="E288"/>
  <c r="O288" s="1"/>
  <c r="E304"/>
  <c r="O304" s="1"/>
  <c r="E347"/>
  <c r="O347" s="1"/>
  <c r="E325"/>
  <c r="O325" s="1"/>
  <c r="E341"/>
  <c r="O341" s="1"/>
  <c r="E292"/>
  <c r="O292" s="1"/>
  <c r="E344"/>
  <c r="O344" s="1"/>
  <c r="E339"/>
  <c r="O339" s="1"/>
  <c r="E264"/>
  <c r="O264" s="1"/>
  <c r="E367"/>
  <c r="O367" s="1"/>
  <c r="E286"/>
  <c r="O286" s="1"/>
  <c r="E329"/>
  <c r="O329" s="1"/>
  <c r="E334"/>
  <c r="O334" s="1"/>
  <c r="E328"/>
  <c r="O328" s="1"/>
  <c r="E326"/>
  <c r="O326" s="1"/>
  <c r="E299"/>
  <c r="O299" s="1"/>
  <c r="E360"/>
  <c r="O360" s="1"/>
  <c r="E324"/>
  <c r="O324" s="1"/>
  <c r="E267"/>
  <c r="O267" s="1"/>
  <c r="E295"/>
  <c r="O295" s="1"/>
  <c r="E365"/>
  <c r="O365" s="1"/>
  <c r="E316"/>
  <c r="O316" s="1"/>
  <c r="E305"/>
  <c r="O305" s="1"/>
  <c r="E278"/>
  <c r="O278" s="1"/>
  <c r="E337"/>
  <c r="O337" s="1"/>
  <c r="E362"/>
  <c r="O362" s="1"/>
  <c r="E327"/>
  <c r="O327" s="1"/>
  <c r="E276"/>
  <c r="O276" s="1"/>
  <c r="E358"/>
  <c r="O358" s="1"/>
  <c r="E277"/>
  <c r="O277" s="1"/>
  <c r="E320"/>
  <c r="O320" s="1"/>
  <c r="E293"/>
  <c r="O293" s="1"/>
  <c r="E298"/>
  <c r="O298" s="1"/>
  <c r="E314"/>
  <c r="O314" s="1"/>
  <c r="E287"/>
  <c r="O287" s="1"/>
  <c r="E346"/>
  <c r="O346" s="1"/>
  <c r="E317"/>
  <c r="O317" s="1"/>
  <c r="E300"/>
  <c r="O300" s="1"/>
  <c r="E330"/>
  <c r="O330" s="1"/>
  <c r="E340"/>
  <c r="O340" s="1"/>
  <c r="E302"/>
  <c r="O302" s="1"/>
  <c r="E275"/>
  <c r="O275" s="1"/>
  <c r="E307"/>
  <c r="O307" s="1"/>
  <c r="E350"/>
  <c r="O350" s="1"/>
  <c r="E301"/>
  <c r="O301" s="1"/>
  <c r="E273"/>
  <c r="O273" s="1"/>
  <c r="E349"/>
  <c r="O349" s="1"/>
  <c r="E338"/>
  <c r="O338" s="1"/>
  <c r="E289"/>
  <c r="O289" s="1"/>
  <c r="E359"/>
  <c r="O359" s="1"/>
  <c r="E310"/>
  <c r="O310" s="1"/>
  <c r="E335"/>
  <c r="O335" s="1"/>
  <c r="E331"/>
  <c r="O331" s="1"/>
  <c r="E352"/>
  <c r="O352" s="1"/>
  <c r="E271"/>
  <c r="O271" s="1"/>
  <c r="E368"/>
  <c r="O368" s="1"/>
  <c r="E319"/>
  <c r="O319" s="1"/>
  <c r="E290"/>
  <c r="O290" s="1"/>
  <c r="E272"/>
  <c r="O272" s="1"/>
  <c r="E297"/>
  <c r="O297" s="1"/>
  <c r="F192"/>
  <c r="P192" s="1"/>
  <c r="F198"/>
  <c r="P198" s="1"/>
  <c r="F189"/>
  <c r="P189" s="1"/>
  <c r="F201"/>
  <c r="P201" s="1"/>
  <c r="E258"/>
  <c r="O258" s="1"/>
  <c r="E165"/>
  <c r="O165" s="1"/>
  <c r="E228"/>
  <c r="O228" s="1"/>
  <c r="E150"/>
  <c r="O150" s="1"/>
  <c r="E174"/>
  <c r="O174" s="1"/>
  <c r="E144"/>
  <c r="O144" s="1"/>
  <c r="E255"/>
  <c r="O255" s="1"/>
  <c r="E159"/>
  <c r="O159" s="1"/>
  <c r="E197"/>
  <c r="O197" s="1"/>
  <c r="E141"/>
  <c r="O141" s="1"/>
  <c r="E156"/>
  <c r="O156" s="1"/>
  <c r="E180"/>
  <c r="O180" s="1"/>
  <c r="E225"/>
  <c r="O225" s="1"/>
  <c r="E190"/>
  <c r="O190" s="1"/>
  <c r="E206"/>
  <c r="O206" s="1"/>
  <c r="E234"/>
  <c r="O234" s="1"/>
  <c r="E177"/>
  <c r="E252"/>
  <c r="O252" s="1"/>
  <c r="E194"/>
  <c r="O194" s="1"/>
  <c r="E199"/>
  <c r="O199" s="1"/>
  <c r="E188"/>
  <c r="O188" s="1"/>
  <c r="E193"/>
  <c r="O193" s="1"/>
  <c r="E191"/>
  <c r="O191" s="1"/>
  <c r="E200"/>
  <c r="O200" s="1"/>
  <c r="E210"/>
  <c r="O210" s="1"/>
  <c r="E171"/>
  <c r="O171" s="1"/>
  <c r="E186"/>
  <c r="O186" s="1"/>
  <c r="E249"/>
  <c r="O249" s="1"/>
  <c r="E202"/>
  <c r="O202" s="1"/>
  <c r="E183"/>
  <c r="O183" s="1"/>
  <c r="E207"/>
  <c r="O207" s="1"/>
  <c r="E168"/>
  <c r="O168" s="1"/>
  <c r="E138"/>
  <c r="O138" s="1"/>
  <c r="E162"/>
  <c r="O162" s="1"/>
  <c r="E176"/>
  <c r="O176" s="1"/>
  <c r="E222"/>
  <c r="O222" s="1"/>
  <c r="E205"/>
  <c r="O205" s="1"/>
  <c r="E147"/>
  <c r="O147" s="1"/>
  <c r="E219"/>
  <c r="O219" s="1"/>
  <c r="E203"/>
  <c r="O203" s="1"/>
  <c r="E237"/>
  <c r="O237" s="1"/>
  <c r="E153"/>
  <c r="O153" s="1"/>
  <c r="E246"/>
  <c r="O246" s="1"/>
  <c r="E196"/>
  <c r="O196" s="1"/>
  <c r="E111"/>
  <c r="O111" s="1"/>
  <c r="E108"/>
  <c r="O108" s="1"/>
  <c r="D124"/>
  <c r="N124" s="1"/>
  <c r="D248"/>
  <c r="N248" s="1"/>
  <c r="D158"/>
  <c r="N158" s="1"/>
  <c r="D118"/>
  <c r="N118" s="1"/>
  <c r="D242"/>
  <c r="N242" s="1"/>
  <c r="D161"/>
  <c r="N161" s="1"/>
  <c r="D112"/>
  <c r="N112" s="1"/>
  <c r="D110"/>
  <c r="N110" s="1"/>
  <c r="E120"/>
  <c r="O120" s="1"/>
  <c r="D214"/>
  <c r="N214" s="1"/>
  <c r="D133"/>
  <c r="N133" s="1"/>
  <c r="F52"/>
  <c r="P52" s="1"/>
  <c r="D257"/>
  <c r="N257" s="1"/>
  <c r="D167"/>
  <c r="N167" s="1"/>
  <c r="D86"/>
  <c r="N86" s="1"/>
  <c r="D208"/>
  <c r="N208" s="1"/>
  <c r="D127"/>
  <c r="N127" s="1"/>
  <c r="D251"/>
  <c r="N251" s="1"/>
  <c r="D170"/>
  <c r="N170" s="1"/>
  <c r="D89"/>
  <c r="N89" s="1"/>
  <c r="D121"/>
  <c r="N121" s="1"/>
  <c r="D173"/>
  <c r="N173" s="1"/>
  <c r="E87"/>
  <c r="O87" s="1"/>
  <c r="E129"/>
  <c r="O129" s="1"/>
  <c r="E99"/>
  <c r="O99" s="1"/>
  <c r="E132"/>
  <c r="O132" s="1"/>
  <c r="D115"/>
  <c r="N115" s="1"/>
  <c r="F7"/>
  <c r="P7" s="1"/>
  <c r="D239"/>
  <c r="N239" s="1"/>
  <c r="D149"/>
  <c r="N149" s="1"/>
  <c r="F68"/>
  <c r="P68" s="1"/>
  <c r="D109"/>
  <c r="N109" s="1"/>
  <c r="D233"/>
  <c r="N233" s="1"/>
  <c r="D152"/>
  <c r="N152" s="1"/>
  <c r="F71"/>
  <c r="P71" s="1"/>
  <c r="F36"/>
  <c r="P36" s="1"/>
  <c r="D265"/>
  <c r="N265" s="1"/>
  <c r="D184"/>
  <c r="N184" s="1"/>
  <c r="D103"/>
  <c r="N103" s="1"/>
  <c r="D209"/>
  <c r="N209" s="1"/>
  <c r="D128"/>
  <c r="N128" s="1"/>
  <c r="D137"/>
  <c r="N137" s="1"/>
  <c r="D146"/>
  <c r="N146" s="1"/>
  <c r="F65"/>
  <c r="P65" s="1"/>
  <c r="E105"/>
  <c r="O105" s="1"/>
  <c r="D243"/>
  <c r="N243" s="1"/>
  <c r="D261"/>
  <c r="N261" s="1"/>
  <c r="E135"/>
  <c r="O135" s="1"/>
  <c r="F30"/>
  <c r="P30" s="1"/>
  <c r="D259"/>
  <c r="N259" s="1"/>
  <c r="D178"/>
  <c r="N178" s="1"/>
  <c r="D97"/>
  <c r="N97" s="1"/>
  <c r="D221"/>
  <c r="N221" s="1"/>
  <c r="D131"/>
  <c r="N131" s="1"/>
  <c r="F24"/>
  <c r="P24" s="1"/>
  <c r="D253"/>
  <c r="N253" s="1"/>
  <c r="D172"/>
  <c r="N172" s="1"/>
  <c r="D91"/>
  <c r="N91" s="1"/>
  <c r="D215"/>
  <c r="N215" s="1"/>
  <c r="D134"/>
  <c r="N134" s="1"/>
  <c r="F45"/>
  <c r="P45" s="1"/>
  <c r="D247"/>
  <c r="N247" s="1"/>
  <c r="D166"/>
  <c r="N166" s="1"/>
  <c r="F76"/>
  <c r="P76" s="1"/>
  <c r="D245"/>
  <c r="N245" s="1"/>
  <c r="E123"/>
  <c r="O123" s="1"/>
  <c r="E90"/>
  <c r="O90" s="1"/>
  <c r="E114"/>
  <c r="O114" s="1"/>
  <c r="F39"/>
  <c r="P39" s="1"/>
  <c r="D268"/>
  <c r="N268" s="1"/>
  <c r="D187"/>
  <c r="N187" s="1"/>
  <c r="D106"/>
  <c r="N106" s="1"/>
  <c r="D230"/>
  <c r="N230" s="1"/>
  <c r="D140"/>
  <c r="N140" s="1"/>
  <c r="F60"/>
  <c r="P60" s="1"/>
  <c r="D262"/>
  <c r="N262" s="1"/>
  <c r="D181"/>
  <c r="N181" s="1"/>
  <c r="D100"/>
  <c r="N100" s="1"/>
  <c r="F73"/>
  <c r="P73" s="1"/>
  <c r="D224"/>
  <c r="N224" s="1"/>
  <c r="D143"/>
  <c r="N143" s="1"/>
  <c r="F54"/>
  <c r="P54" s="1"/>
  <c r="D256"/>
  <c r="N256" s="1"/>
  <c r="D175"/>
  <c r="N175" s="1"/>
  <c r="D94"/>
  <c r="N94" s="1"/>
  <c r="D119"/>
  <c r="N119" s="1"/>
  <c r="D213"/>
  <c r="N213" s="1"/>
  <c r="E126"/>
  <c r="O126" s="1"/>
  <c r="F48"/>
  <c r="P48" s="1"/>
  <c r="F21"/>
  <c r="P21" s="1"/>
  <c r="D250"/>
  <c r="N250" s="1"/>
  <c r="D169"/>
  <c r="N169" s="1"/>
  <c r="D88"/>
  <c r="N88" s="1"/>
  <c r="D212"/>
  <c r="N212" s="1"/>
  <c r="D122"/>
  <c r="N122" s="1"/>
  <c r="F15"/>
  <c r="P15" s="1"/>
  <c r="D244"/>
  <c r="N244" s="1"/>
  <c r="D163"/>
  <c r="N163" s="1"/>
  <c r="F82"/>
  <c r="P82" s="1"/>
  <c r="D125"/>
  <c r="N125" s="1"/>
  <c r="F9"/>
  <c r="P9" s="1"/>
  <c r="D238"/>
  <c r="N238" s="1"/>
  <c r="D157"/>
  <c r="N157" s="1"/>
  <c r="F67"/>
  <c r="P67" s="1"/>
  <c r="F40"/>
  <c r="P40" s="1"/>
  <c r="D263"/>
  <c r="N263" s="1"/>
  <c r="D182"/>
  <c r="N182" s="1"/>
  <c r="D101"/>
  <c r="N101" s="1"/>
  <c r="D218"/>
  <c r="N218" s="1"/>
  <c r="F83"/>
  <c r="E84"/>
  <c r="O84" s="1"/>
  <c r="E96"/>
  <c r="O96" s="1"/>
  <c r="D232"/>
  <c r="N232" s="1"/>
  <c r="D151"/>
  <c r="N151" s="1"/>
  <c r="F43"/>
  <c r="P43" s="1"/>
  <c r="D104"/>
  <c r="N104" s="1"/>
  <c r="D226"/>
  <c r="N226" s="1"/>
  <c r="D145"/>
  <c r="N145" s="1"/>
  <c r="D269"/>
  <c r="N269" s="1"/>
  <c r="D107"/>
  <c r="N107" s="1"/>
  <c r="F80"/>
  <c r="P80" s="1"/>
  <c r="D220"/>
  <c r="N220" s="1"/>
  <c r="D139"/>
  <c r="N139" s="1"/>
  <c r="F49"/>
  <c r="P49" s="1"/>
  <c r="F22"/>
  <c r="P22" s="1"/>
  <c r="D92"/>
  <c r="N92" s="1"/>
  <c r="E93"/>
  <c r="O93" s="1"/>
  <c r="D216"/>
  <c r="N216" s="1"/>
  <c r="D240"/>
  <c r="N240" s="1"/>
  <c r="E117"/>
  <c r="O117" s="1"/>
  <c r="E85"/>
  <c r="O85" s="1"/>
  <c r="F12"/>
  <c r="P12" s="1"/>
  <c r="D241"/>
  <c r="N241" s="1"/>
  <c r="D160"/>
  <c r="N160" s="1"/>
  <c r="D113"/>
  <c r="N113" s="1"/>
  <c r="F33"/>
  <c r="P33" s="1"/>
  <c r="D235"/>
  <c r="N235" s="1"/>
  <c r="D154"/>
  <c r="N154" s="1"/>
  <c r="D116"/>
  <c r="N116" s="1"/>
  <c r="F27"/>
  <c r="P27" s="1"/>
  <c r="D229"/>
  <c r="N229" s="1"/>
  <c r="D148"/>
  <c r="N148" s="1"/>
  <c r="F58"/>
  <c r="P58" s="1"/>
  <c r="F31"/>
  <c r="P31" s="1"/>
  <c r="D254"/>
  <c r="N254" s="1"/>
  <c r="E102"/>
  <c r="O102" s="1"/>
  <c r="E4"/>
  <c r="F63"/>
  <c r="P63" s="1"/>
  <c r="D223"/>
  <c r="N223" s="1"/>
  <c r="D142"/>
  <c r="N142" s="1"/>
  <c r="D266"/>
  <c r="N266" s="1"/>
  <c r="D185"/>
  <c r="N185" s="1"/>
  <c r="D95"/>
  <c r="N95" s="1"/>
  <c r="D217"/>
  <c r="N217" s="1"/>
  <c r="D136"/>
  <c r="N136" s="1"/>
  <c r="F55"/>
  <c r="P55" s="1"/>
  <c r="D260"/>
  <c r="N260" s="1"/>
  <c r="D179"/>
  <c r="N179" s="1"/>
  <c r="D98"/>
  <c r="N98" s="1"/>
  <c r="D211"/>
  <c r="N211" s="1"/>
  <c r="D130"/>
  <c r="N130" s="1"/>
  <c r="D236"/>
  <c r="N236" s="1"/>
  <c r="D155"/>
  <c r="N155" s="1"/>
  <c r="F74"/>
  <c r="P74" s="1"/>
  <c r="D164"/>
  <c r="N164" s="1"/>
  <c r="D227"/>
  <c r="N227" s="1"/>
  <c r="X21" i="1"/>
  <c r="K21"/>
  <c r="J21"/>
  <c r="F18" i="6" l="1"/>
  <c r="P18" s="1"/>
  <c r="M297" i="1"/>
  <c r="O297" s="1"/>
  <c r="Q297" s="1"/>
  <c r="S297" s="1"/>
  <c r="M99"/>
  <c r="N99" s="1"/>
  <c r="P99" s="1"/>
  <c r="R99" s="1"/>
  <c r="M248"/>
  <c r="O248" s="1"/>
  <c r="Q248" s="1"/>
  <c r="S248" s="1"/>
  <c r="M90"/>
  <c r="N90" s="1"/>
  <c r="P90" s="1"/>
  <c r="R90" s="1"/>
  <c r="M255"/>
  <c r="N255" s="1"/>
  <c r="P255" s="1"/>
  <c r="R255" s="1"/>
  <c r="F13" i="6"/>
  <c r="P13" s="1"/>
  <c r="M270" i="1"/>
  <c r="O270" s="1"/>
  <c r="Q270" s="1"/>
  <c r="S270" s="1"/>
  <c r="F77" i="6"/>
  <c r="P77" s="1"/>
  <c r="M240" i="1"/>
  <c r="N240" s="1"/>
  <c r="P240" s="1"/>
  <c r="R240" s="1"/>
  <c r="M258"/>
  <c r="N258" s="1"/>
  <c r="P258" s="1"/>
  <c r="R258" s="1"/>
  <c r="M384"/>
  <c r="N384" s="1"/>
  <c r="P384" s="1"/>
  <c r="R384" s="1"/>
  <c r="M163"/>
  <c r="N163" s="1"/>
  <c r="P163" s="1"/>
  <c r="R163" s="1"/>
  <c r="M375"/>
  <c r="N375" s="1"/>
  <c r="P375" s="1"/>
  <c r="R375" s="1"/>
  <c r="M251"/>
  <c r="N251" s="1"/>
  <c r="P251" s="1"/>
  <c r="R251" s="1"/>
  <c r="M161"/>
  <c r="O161" s="1"/>
  <c r="Q161" s="1"/>
  <c r="S161" s="1"/>
  <c r="M39"/>
  <c r="O39" s="1"/>
  <c r="Q39" s="1"/>
  <c r="S39" s="1"/>
  <c r="M330"/>
  <c r="O330" s="1"/>
  <c r="Q330" s="1"/>
  <c r="S330" s="1"/>
  <c r="M328"/>
  <c r="O328" s="1"/>
  <c r="Q328" s="1"/>
  <c r="S328" s="1"/>
  <c r="M157"/>
  <c r="N157" s="1"/>
  <c r="P157" s="1"/>
  <c r="R157" s="1"/>
  <c r="M326"/>
  <c r="N326" s="1"/>
  <c r="P326" s="1"/>
  <c r="R326" s="1"/>
  <c r="M102"/>
  <c r="N102" s="1"/>
  <c r="P102" s="1"/>
  <c r="R102" s="1"/>
  <c r="M292"/>
  <c r="O292" s="1"/>
  <c r="Q292" s="1"/>
  <c r="S292" s="1"/>
  <c r="M229"/>
  <c r="O229" s="1"/>
  <c r="Q229" s="1"/>
  <c r="S229" s="1"/>
  <c r="M139"/>
  <c r="O139" s="1"/>
  <c r="Q139" s="1"/>
  <c r="S139" s="1"/>
  <c r="M288"/>
  <c r="N288" s="1"/>
  <c r="P288" s="1"/>
  <c r="R288" s="1"/>
  <c r="M75"/>
  <c r="N75" s="1"/>
  <c r="P75" s="1"/>
  <c r="R75" s="1"/>
  <c r="M118"/>
  <c r="O118" s="1"/>
  <c r="Q118" s="1"/>
  <c r="S118" s="1"/>
  <c r="M303"/>
  <c r="N303" s="1"/>
  <c r="P303" s="1"/>
  <c r="R303" s="1"/>
  <c r="M177"/>
  <c r="O177" s="1"/>
  <c r="Q177" s="1"/>
  <c r="S177" s="1"/>
  <c r="M300"/>
  <c r="N300" s="1"/>
  <c r="P300" s="1"/>
  <c r="R300" s="1"/>
  <c r="M368"/>
  <c r="N368" s="1"/>
  <c r="P368" s="1"/>
  <c r="R368" s="1"/>
  <c r="M249"/>
  <c r="O249" s="1"/>
  <c r="Q249" s="1"/>
  <c r="S249" s="1"/>
  <c r="M112"/>
  <c r="N112" s="1"/>
  <c r="P112" s="1"/>
  <c r="R112" s="1"/>
  <c r="M59"/>
  <c r="N59" s="1"/>
  <c r="P59" s="1"/>
  <c r="R59" s="1"/>
  <c r="M42"/>
  <c r="O42" s="1"/>
  <c r="Q42" s="1"/>
  <c r="S42" s="1"/>
  <c r="M36"/>
  <c r="N36" s="1"/>
  <c r="P36" s="1"/>
  <c r="R36" s="1"/>
  <c r="M283"/>
  <c r="O283" s="1"/>
  <c r="Q283" s="1"/>
  <c r="S283" s="1"/>
  <c r="M178"/>
  <c r="N178" s="1"/>
  <c r="P178" s="1"/>
  <c r="R178" s="1"/>
  <c r="M205"/>
  <c r="O205" s="1"/>
  <c r="Q205" s="1"/>
  <c r="S205" s="1"/>
  <c r="M343"/>
  <c r="O343" s="1"/>
  <c r="Q343" s="1"/>
  <c r="S343" s="1"/>
  <c r="M306"/>
  <c r="O306" s="1"/>
  <c r="Q306" s="1"/>
  <c r="S306" s="1"/>
  <c r="M223"/>
  <c r="N223" s="1"/>
  <c r="P223" s="1"/>
  <c r="R223" s="1"/>
  <c r="X376"/>
  <c r="X141"/>
  <c r="X200"/>
  <c r="X22"/>
  <c r="M335"/>
  <c r="N335" s="1"/>
  <c r="P335" s="1"/>
  <c r="R335" s="1"/>
  <c r="M323"/>
  <c r="O323" s="1"/>
  <c r="Q323" s="1"/>
  <c r="S323" s="1"/>
  <c r="M124"/>
  <c r="O124" s="1"/>
  <c r="Q124" s="1"/>
  <c r="S124" s="1"/>
  <c r="M238"/>
  <c r="O238" s="1"/>
  <c r="Q238" s="1"/>
  <c r="S238" s="1"/>
  <c r="M84"/>
  <c r="N84" s="1"/>
  <c r="P84" s="1"/>
  <c r="R84" s="1"/>
  <c r="M230"/>
  <c r="O230" s="1"/>
  <c r="Q230" s="1"/>
  <c r="S230" s="1"/>
  <c r="M187"/>
  <c r="N187" s="1"/>
  <c r="P187" s="1"/>
  <c r="R187" s="1"/>
  <c r="M76"/>
  <c r="O76" s="1"/>
  <c r="Q76" s="1"/>
  <c r="S76" s="1"/>
  <c r="M244"/>
  <c r="O244" s="1"/>
  <c r="Q244" s="1"/>
  <c r="S244" s="1"/>
  <c r="M364"/>
  <c r="N364" s="1"/>
  <c r="P364" s="1"/>
  <c r="R364" s="1"/>
  <c r="M332"/>
  <c r="N332" s="1"/>
  <c r="P332" s="1"/>
  <c r="R332" s="1"/>
  <c r="M290"/>
  <c r="O290" s="1"/>
  <c r="Q290" s="1"/>
  <c r="S290" s="1"/>
  <c r="M209"/>
  <c r="O209" s="1"/>
  <c r="Q209" s="1"/>
  <c r="S209" s="1"/>
  <c r="M100"/>
  <c r="O100" s="1"/>
  <c r="Q100" s="1"/>
  <c r="S100" s="1"/>
  <c r="X36"/>
  <c r="X63"/>
  <c r="X369"/>
  <c r="X68"/>
  <c r="X114"/>
  <c r="X384"/>
  <c r="M23"/>
  <c r="N23" s="1"/>
  <c r="P23" s="1"/>
  <c r="R23" s="1"/>
  <c r="M236"/>
  <c r="O236" s="1"/>
  <c r="Q236" s="1"/>
  <c r="S236" s="1"/>
  <c r="M252"/>
  <c r="O252" s="1"/>
  <c r="Q252" s="1"/>
  <c r="S252" s="1"/>
  <c r="M87"/>
  <c r="N87" s="1"/>
  <c r="P87" s="1"/>
  <c r="R87" s="1"/>
  <c r="G348" i="6"/>
  <c r="P348"/>
  <c r="G336"/>
  <c r="P336"/>
  <c r="F312"/>
  <c r="O312"/>
  <c r="G294"/>
  <c r="P294"/>
  <c r="F366"/>
  <c r="O366"/>
  <c r="G342"/>
  <c r="P342"/>
  <c r="F309"/>
  <c r="O309"/>
  <c r="G315"/>
  <c r="P315"/>
  <c r="F279"/>
  <c r="O279"/>
  <c r="G321"/>
  <c r="P321"/>
  <c r="G282"/>
  <c r="P282"/>
  <c r="M243" i="1"/>
  <c r="O243" s="1"/>
  <c r="Q243" s="1"/>
  <c r="S243" s="1"/>
  <c r="M107"/>
  <c r="O107" s="1"/>
  <c r="Q107" s="1"/>
  <c r="S107" s="1"/>
  <c r="M239"/>
  <c r="O239" s="1"/>
  <c r="Q239" s="1"/>
  <c r="S239" s="1"/>
  <c r="M189"/>
  <c r="O189" s="1"/>
  <c r="Q189" s="1"/>
  <c r="S189" s="1"/>
  <c r="M347"/>
  <c r="O347" s="1"/>
  <c r="Q347" s="1"/>
  <c r="S347" s="1"/>
  <c r="M331"/>
  <c r="N331" s="1"/>
  <c r="P331" s="1"/>
  <c r="R331" s="1"/>
  <c r="M253"/>
  <c r="O253" s="1"/>
  <c r="Q253" s="1"/>
  <c r="S253" s="1"/>
  <c r="M133"/>
  <c r="O133" s="1"/>
  <c r="Q133" s="1"/>
  <c r="S133" s="1"/>
  <c r="M325"/>
  <c r="O325" s="1"/>
  <c r="Q325" s="1"/>
  <c r="S325" s="1"/>
  <c r="M286"/>
  <c r="N286" s="1"/>
  <c r="P286" s="1"/>
  <c r="R286" s="1"/>
  <c r="M245"/>
  <c r="O245" s="1"/>
  <c r="Q245" s="1"/>
  <c r="S245" s="1"/>
  <c r="M213"/>
  <c r="N213" s="1"/>
  <c r="P213" s="1"/>
  <c r="R213" s="1"/>
  <c r="M188"/>
  <c r="N188" s="1"/>
  <c r="P188" s="1"/>
  <c r="R188" s="1"/>
  <c r="M132"/>
  <c r="N132" s="1"/>
  <c r="P132" s="1"/>
  <c r="R132" s="1"/>
  <c r="M82"/>
  <c r="O82" s="1"/>
  <c r="Q82" s="1"/>
  <c r="S82" s="1"/>
  <c r="M62"/>
  <c r="O62" s="1"/>
  <c r="Q62" s="1"/>
  <c r="S62" s="1"/>
  <c r="M115"/>
  <c r="N115" s="1"/>
  <c r="P115" s="1"/>
  <c r="R115" s="1"/>
  <c r="M108"/>
  <c r="N108" s="1"/>
  <c r="P108" s="1"/>
  <c r="R108" s="1"/>
  <c r="M55"/>
  <c r="N55" s="1"/>
  <c r="P55" s="1"/>
  <c r="R55" s="1"/>
  <c r="M32"/>
  <c r="O32" s="1"/>
  <c r="Q32" s="1"/>
  <c r="S32" s="1"/>
  <c r="X96"/>
  <c r="M310"/>
  <c r="O310" s="1"/>
  <c r="Q310" s="1"/>
  <c r="S310" s="1"/>
  <c r="M234"/>
  <c r="O234" s="1"/>
  <c r="Q234" s="1"/>
  <c r="S234" s="1"/>
  <c r="M175"/>
  <c r="N175" s="1"/>
  <c r="P175" s="1"/>
  <c r="R175" s="1"/>
  <c r="M135"/>
  <c r="N135" s="1"/>
  <c r="P135" s="1"/>
  <c r="R135" s="1"/>
  <c r="M336"/>
  <c r="O336" s="1"/>
  <c r="Q336" s="1"/>
  <c r="S336" s="1"/>
  <c r="M266"/>
  <c r="O266" s="1"/>
  <c r="Q266" s="1"/>
  <c r="S266" s="1"/>
  <c r="M293"/>
  <c r="N293" s="1"/>
  <c r="P293" s="1"/>
  <c r="R293" s="1"/>
  <c r="M273"/>
  <c r="N273" s="1"/>
  <c r="P273" s="1"/>
  <c r="R273" s="1"/>
  <c r="M158"/>
  <c r="O158" s="1"/>
  <c r="Q158" s="1"/>
  <c r="S158" s="1"/>
  <c r="M125"/>
  <c r="N125" s="1"/>
  <c r="P125" s="1"/>
  <c r="R125" s="1"/>
  <c r="M80"/>
  <c r="O80" s="1"/>
  <c r="Q80" s="1"/>
  <c r="S80" s="1"/>
  <c r="M28"/>
  <c r="N28" s="1"/>
  <c r="P28" s="1"/>
  <c r="R28" s="1"/>
  <c r="M57"/>
  <c r="N57" s="1"/>
  <c r="P57" s="1"/>
  <c r="R57" s="1"/>
  <c r="M203"/>
  <c r="O203" s="1"/>
  <c r="Q203" s="1"/>
  <c r="S203" s="1"/>
  <c r="M261"/>
  <c r="O261" s="1"/>
  <c r="Q261" s="1"/>
  <c r="S261" s="1"/>
  <c r="M215"/>
  <c r="N215" s="1"/>
  <c r="P215" s="1"/>
  <c r="R215" s="1"/>
  <c r="M96"/>
  <c r="O96" s="1"/>
  <c r="Q96" s="1"/>
  <c r="S96" s="1"/>
  <c r="M33"/>
  <c r="N33" s="1"/>
  <c r="P33" s="1"/>
  <c r="R33" s="1"/>
  <c r="M54"/>
  <c r="O54" s="1"/>
  <c r="Q54" s="1"/>
  <c r="S54" s="1"/>
  <c r="M386"/>
  <c r="N386" s="1"/>
  <c r="P386" s="1"/>
  <c r="R386" s="1"/>
  <c r="M214"/>
  <c r="N214" s="1"/>
  <c r="P214" s="1"/>
  <c r="R214" s="1"/>
  <c r="M160"/>
  <c r="N160" s="1"/>
  <c r="P160" s="1"/>
  <c r="R160" s="1"/>
  <c r="M218"/>
  <c r="N218" s="1"/>
  <c r="P218" s="1"/>
  <c r="R218" s="1"/>
  <c r="M338"/>
  <c r="O338" s="1"/>
  <c r="Q338" s="1"/>
  <c r="S338" s="1"/>
  <c r="M298"/>
  <c r="N298" s="1"/>
  <c r="P298" s="1"/>
  <c r="R298" s="1"/>
  <c r="M122"/>
  <c r="N122" s="1"/>
  <c r="P122" s="1"/>
  <c r="R122" s="1"/>
  <c r="X42"/>
  <c r="X87"/>
  <c r="M345"/>
  <c r="N345" s="1"/>
  <c r="P345" s="1"/>
  <c r="R345" s="1"/>
  <c r="M301"/>
  <c r="N301" s="1"/>
  <c r="P301" s="1"/>
  <c r="R301" s="1"/>
  <c r="M262"/>
  <c r="N262" s="1"/>
  <c r="P262" s="1"/>
  <c r="R262" s="1"/>
  <c r="M184"/>
  <c r="O184" s="1"/>
  <c r="Q184" s="1"/>
  <c r="S184" s="1"/>
  <c r="M171"/>
  <c r="N171" s="1"/>
  <c r="P171" s="1"/>
  <c r="R171" s="1"/>
  <c r="M357"/>
  <c r="N357" s="1"/>
  <c r="P357" s="1"/>
  <c r="R357" s="1"/>
  <c r="M220"/>
  <c r="O220" s="1"/>
  <c r="Q220" s="1"/>
  <c r="S220" s="1"/>
  <c r="M315"/>
  <c r="O315" s="1"/>
  <c r="Q315" s="1"/>
  <c r="S315" s="1"/>
  <c r="M260"/>
  <c r="O260" s="1"/>
  <c r="Q260" s="1"/>
  <c r="S260" s="1"/>
  <c r="M211"/>
  <c r="N211" s="1"/>
  <c r="P211" s="1"/>
  <c r="R211" s="1"/>
  <c r="M201"/>
  <c r="O201" s="1"/>
  <c r="Q201" s="1"/>
  <c r="S201" s="1"/>
  <c r="M49"/>
  <c r="O49" s="1"/>
  <c r="Q49" s="1"/>
  <c r="S49" s="1"/>
  <c r="M116"/>
  <c r="O116" s="1"/>
  <c r="Q116" s="1"/>
  <c r="S116" s="1"/>
  <c r="M363"/>
  <c r="N363" s="1"/>
  <c r="P363" s="1"/>
  <c r="R363" s="1"/>
  <c r="M312"/>
  <c r="O312" s="1"/>
  <c r="Q312" s="1"/>
  <c r="S312" s="1"/>
  <c r="M224"/>
  <c r="N224" s="1"/>
  <c r="P224" s="1"/>
  <c r="R224" s="1"/>
  <c r="M350"/>
  <c r="N350" s="1"/>
  <c r="P350" s="1"/>
  <c r="R350" s="1"/>
  <c r="M183"/>
  <c r="N183" s="1"/>
  <c r="P183" s="1"/>
  <c r="R183" s="1"/>
  <c r="M302"/>
  <c r="N302" s="1"/>
  <c r="P302" s="1"/>
  <c r="R302" s="1"/>
  <c r="M170"/>
  <c r="N170" s="1"/>
  <c r="P170" s="1"/>
  <c r="R170" s="1"/>
  <c r="M134"/>
  <c r="O134" s="1"/>
  <c r="Q134" s="1"/>
  <c r="S134" s="1"/>
  <c r="M48"/>
  <c r="N48" s="1"/>
  <c r="P48" s="1"/>
  <c r="R48" s="1"/>
  <c r="M51"/>
  <c r="N51" s="1"/>
  <c r="P51" s="1"/>
  <c r="R51" s="1"/>
  <c r="M342"/>
  <c r="N342" s="1"/>
  <c r="P342" s="1"/>
  <c r="R342" s="1"/>
  <c r="M295"/>
  <c r="N295" s="1"/>
  <c r="P295" s="1"/>
  <c r="R295" s="1"/>
  <c r="M182"/>
  <c r="O182" s="1"/>
  <c r="Q182" s="1"/>
  <c r="S182" s="1"/>
  <c r="M142"/>
  <c r="N142" s="1"/>
  <c r="P142" s="1"/>
  <c r="R142" s="1"/>
  <c r="M377"/>
  <c r="N377" s="1"/>
  <c r="P377" s="1"/>
  <c r="R377" s="1"/>
  <c r="M354"/>
  <c r="O354" s="1"/>
  <c r="Q354" s="1"/>
  <c r="S354" s="1"/>
  <c r="M282"/>
  <c r="N282" s="1"/>
  <c r="P282" s="1"/>
  <c r="R282" s="1"/>
  <c r="M271"/>
  <c r="N271" s="1"/>
  <c r="P271" s="1"/>
  <c r="R271" s="1"/>
  <c r="M197"/>
  <c r="N197" s="1"/>
  <c r="P197" s="1"/>
  <c r="R197" s="1"/>
  <c r="M173"/>
  <c r="O173" s="1"/>
  <c r="Q173" s="1"/>
  <c r="S173" s="1"/>
  <c r="M91"/>
  <c r="N91" s="1"/>
  <c r="P91" s="1"/>
  <c r="R91" s="1"/>
  <c r="M24"/>
  <c r="O24" s="1"/>
  <c r="Q24" s="1"/>
  <c r="S24" s="1"/>
  <c r="M272"/>
  <c r="O272" s="1"/>
  <c r="Q272" s="1"/>
  <c r="S272" s="1"/>
  <c r="M166"/>
  <c r="O166" s="1"/>
  <c r="Q166" s="1"/>
  <c r="S166" s="1"/>
  <c r="M153"/>
  <c r="N153" s="1"/>
  <c r="P153" s="1"/>
  <c r="R153" s="1"/>
  <c r="M379"/>
  <c r="N379" s="1"/>
  <c r="P379" s="1"/>
  <c r="R379" s="1"/>
  <c r="M344"/>
  <c r="O344" s="1"/>
  <c r="Q344" s="1"/>
  <c r="S344" s="1"/>
  <c r="M307"/>
  <c r="O307" s="1"/>
  <c r="Q307" s="1"/>
  <c r="S307" s="1"/>
  <c r="M167"/>
  <c r="N167" s="1"/>
  <c r="P167" s="1"/>
  <c r="R167" s="1"/>
  <c r="M131"/>
  <c r="O131" s="1"/>
  <c r="Q131" s="1"/>
  <c r="S131" s="1"/>
  <c r="M37"/>
  <c r="O37" s="1"/>
  <c r="Q37" s="1"/>
  <c r="S37" s="1"/>
  <c r="M104"/>
  <c r="N104" s="1"/>
  <c r="P104" s="1"/>
  <c r="R104" s="1"/>
  <c r="A16" i="10"/>
  <c r="O4" i="6"/>
  <c r="B16" i="10" s="1"/>
  <c r="A5"/>
  <c r="P83" i="6"/>
  <c r="B5" i="10" s="1"/>
  <c r="O177" i="6"/>
  <c r="D4" i="10" s="1"/>
  <c r="G369" i="6"/>
  <c r="P369"/>
  <c r="F285"/>
  <c r="O285"/>
  <c r="G354"/>
  <c r="P354"/>
  <c r="F270"/>
  <c r="O270"/>
  <c r="G306"/>
  <c r="P306"/>
  <c r="G318"/>
  <c r="P318"/>
  <c r="M150" i="1"/>
  <c r="N150" s="1"/>
  <c r="P150" s="1"/>
  <c r="R150" s="1"/>
  <c r="M129"/>
  <c r="O129" s="1"/>
  <c r="Q129" s="1"/>
  <c r="S129" s="1"/>
  <c r="M324"/>
  <c r="N324" s="1"/>
  <c r="P324" s="1"/>
  <c r="R324" s="1"/>
  <c r="M128"/>
  <c r="O128" s="1"/>
  <c r="Q128" s="1"/>
  <c r="S128" s="1"/>
  <c r="M81"/>
  <c r="N81" s="1"/>
  <c r="P81" s="1"/>
  <c r="R81" s="1"/>
  <c r="M105"/>
  <c r="O105" s="1"/>
  <c r="Q105" s="1"/>
  <c r="S105" s="1"/>
  <c r="M67"/>
  <c r="N67" s="1"/>
  <c r="P67" s="1"/>
  <c r="R67" s="1"/>
  <c r="M83"/>
  <c r="O83" s="1"/>
  <c r="Q83" s="1"/>
  <c r="S83" s="1"/>
  <c r="M246"/>
  <c r="N246" s="1"/>
  <c r="P246" s="1"/>
  <c r="R246" s="1"/>
  <c r="M111"/>
  <c r="N111" s="1"/>
  <c r="P111" s="1"/>
  <c r="R111" s="1"/>
  <c r="M208"/>
  <c r="N208" s="1"/>
  <c r="P208" s="1"/>
  <c r="R208" s="1"/>
  <c r="M172"/>
  <c r="N172" s="1"/>
  <c r="P172" s="1"/>
  <c r="R172" s="1"/>
  <c r="M314"/>
  <c r="N314" s="1"/>
  <c r="P314" s="1"/>
  <c r="R314" s="1"/>
  <c r="M242"/>
  <c r="N242" s="1"/>
  <c r="P242" s="1"/>
  <c r="R242" s="1"/>
  <c r="M348"/>
  <c r="O348" s="1"/>
  <c r="Q348" s="1"/>
  <c r="S348" s="1"/>
  <c r="M233"/>
  <c r="O233" s="1"/>
  <c r="Q233" s="1"/>
  <c r="S233" s="1"/>
  <c r="M152"/>
  <c r="O152" s="1"/>
  <c r="Q152" s="1"/>
  <c r="S152" s="1"/>
  <c r="M30"/>
  <c r="O30" s="1"/>
  <c r="Q30" s="1"/>
  <c r="S30" s="1"/>
  <c r="M231"/>
  <c r="N231" s="1"/>
  <c r="P231" s="1"/>
  <c r="R231" s="1"/>
  <c r="M174"/>
  <c r="O174" s="1"/>
  <c r="Q174" s="1"/>
  <c r="S174" s="1"/>
  <c r="M268"/>
  <c r="O268" s="1"/>
  <c r="Q268" s="1"/>
  <c r="S268" s="1"/>
  <c r="M222"/>
  <c r="O222" s="1"/>
  <c r="Q222" s="1"/>
  <c r="S222" s="1"/>
  <c r="M123"/>
  <c r="N123" s="1"/>
  <c r="P123" s="1"/>
  <c r="R123" s="1"/>
  <c r="M351"/>
  <c r="N351" s="1"/>
  <c r="P351" s="1"/>
  <c r="R351" s="1"/>
  <c r="M311"/>
  <c r="N311" s="1"/>
  <c r="P311" s="1"/>
  <c r="R311" s="1"/>
  <c r="M155"/>
  <c r="O155" s="1"/>
  <c r="Q155" s="1"/>
  <c r="S155" s="1"/>
  <c r="M77"/>
  <c r="O77" s="1"/>
  <c r="Q77" s="1"/>
  <c r="S77" s="1"/>
  <c r="M69"/>
  <c r="O69" s="1"/>
  <c r="Q69" s="1"/>
  <c r="S69" s="1"/>
  <c r="X191"/>
  <c r="X350"/>
  <c r="M237"/>
  <c r="N237" s="1"/>
  <c r="P237" s="1"/>
  <c r="R237" s="1"/>
  <c r="M275"/>
  <c r="N275" s="1"/>
  <c r="P275" s="1"/>
  <c r="R275" s="1"/>
  <c r="M141"/>
  <c r="O141" s="1"/>
  <c r="Q141" s="1"/>
  <c r="S141" s="1"/>
  <c r="M257"/>
  <c r="N257" s="1"/>
  <c r="P257" s="1"/>
  <c r="R257" s="1"/>
  <c r="M143"/>
  <c r="O143" s="1"/>
  <c r="Q143" s="1"/>
  <c r="S143" s="1"/>
  <c r="M89"/>
  <c r="O89" s="1"/>
  <c r="Q89" s="1"/>
  <c r="S89" s="1"/>
  <c r="M58"/>
  <c r="N58" s="1"/>
  <c r="P58" s="1"/>
  <c r="R58" s="1"/>
  <c r="M169"/>
  <c r="N169" s="1"/>
  <c r="P169" s="1"/>
  <c r="R169" s="1"/>
  <c r="M318"/>
  <c r="O318" s="1"/>
  <c r="Q318" s="1"/>
  <c r="S318" s="1"/>
  <c r="M254"/>
  <c r="O254" s="1"/>
  <c r="Q254" s="1"/>
  <c r="S254" s="1"/>
  <c r="M146"/>
  <c r="N146" s="1"/>
  <c r="P146" s="1"/>
  <c r="R146" s="1"/>
  <c r="M71"/>
  <c r="N71" s="1"/>
  <c r="P71" s="1"/>
  <c r="R71" s="1"/>
  <c r="M79"/>
  <c r="O79" s="1"/>
  <c r="Q79" s="1"/>
  <c r="S79" s="1"/>
  <c r="X194"/>
  <c r="X105"/>
  <c r="X275"/>
  <c r="X279"/>
  <c r="X360"/>
  <c r="X274"/>
  <c r="X150"/>
  <c r="X303"/>
  <c r="X128"/>
  <c r="X308"/>
  <c r="X314"/>
  <c r="X261"/>
  <c r="X168"/>
  <c r="X321"/>
  <c r="X297"/>
  <c r="X240"/>
  <c r="X339"/>
  <c r="O84"/>
  <c r="Q84" s="1"/>
  <c r="S84" s="1"/>
  <c r="F8" i="6"/>
  <c r="P8" s="1"/>
  <c r="F35"/>
  <c r="P35" s="1"/>
  <c r="O112" i="1"/>
  <c r="Q112" s="1"/>
  <c r="S112" s="1"/>
  <c r="O36"/>
  <c r="Q36" s="1"/>
  <c r="S36" s="1"/>
  <c r="F78" i="6"/>
  <c r="P78" s="1"/>
  <c r="F66"/>
  <c r="P66" s="1"/>
  <c r="O286" i="1"/>
  <c r="Q286" s="1"/>
  <c r="S286" s="1"/>
  <c r="E28" i="6"/>
  <c r="O28" s="1"/>
  <c r="E64"/>
  <c r="O64" s="1"/>
  <c r="E5"/>
  <c r="O5" s="1"/>
  <c r="E351"/>
  <c r="O351" s="1"/>
  <c r="F11"/>
  <c r="P11" s="1"/>
  <c r="F38"/>
  <c r="P38" s="1"/>
  <c r="E25"/>
  <c r="O25" s="1"/>
  <c r="E70"/>
  <c r="O70" s="1"/>
  <c r="F32"/>
  <c r="P32" s="1"/>
  <c r="M356" i="1"/>
  <c r="M194"/>
  <c r="M346"/>
  <c r="M274"/>
  <c r="M226"/>
  <c r="M212"/>
  <c r="M319"/>
  <c r="M241"/>
  <c r="M202"/>
  <c r="M179"/>
  <c r="M349"/>
  <c r="M309"/>
  <c r="M277"/>
  <c r="M210"/>
  <c r="M320"/>
  <c r="M299"/>
  <c r="M247"/>
  <c r="M216"/>
  <c r="M140"/>
  <c r="M40"/>
  <c r="F17" i="6"/>
  <c r="P17" s="1"/>
  <c r="F44"/>
  <c r="P44" s="1"/>
  <c r="F62"/>
  <c r="P62" s="1"/>
  <c r="F69"/>
  <c r="P69" s="1"/>
  <c r="F75"/>
  <c r="P75" s="1"/>
  <c r="E59"/>
  <c r="O59" s="1"/>
  <c r="N252" i="1"/>
  <c r="P252" s="1"/>
  <c r="R252" s="1"/>
  <c r="F20" i="6"/>
  <c r="P20" s="1"/>
  <c r="E19"/>
  <c r="O19" s="1"/>
  <c r="E46"/>
  <c r="O46" s="1"/>
  <c r="E51"/>
  <c r="O51" s="1"/>
  <c r="E195"/>
  <c r="O195" s="1"/>
  <c r="F81"/>
  <c r="P81" s="1"/>
  <c r="F14"/>
  <c r="P14" s="1"/>
  <c r="F41"/>
  <c r="P41" s="1"/>
  <c r="E291"/>
  <c r="O291" s="1"/>
  <c r="F56"/>
  <c r="P56" s="1"/>
  <c r="N139" i="1"/>
  <c r="P139" s="1"/>
  <c r="R139" s="1"/>
  <c r="N118"/>
  <c r="P118" s="1"/>
  <c r="R118" s="1"/>
  <c r="M136"/>
  <c r="M287"/>
  <c r="M267"/>
  <c r="M221"/>
  <c r="M191"/>
  <c r="M362"/>
  <c r="M217"/>
  <c r="M196"/>
  <c r="M97"/>
  <c r="M313"/>
  <c r="M151"/>
  <c r="M138"/>
  <c r="M276"/>
  <c r="M232"/>
  <c r="M370"/>
  <c r="M317"/>
  <c r="M164"/>
  <c r="M109"/>
  <c r="M35"/>
  <c r="M110"/>
  <c r="M60"/>
  <c r="X324"/>
  <c r="X23"/>
  <c r="X185"/>
  <c r="X346"/>
  <c r="X51"/>
  <c r="X249"/>
  <c r="X294"/>
  <c r="X348"/>
  <c r="X74"/>
  <c r="X368"/>
  <c r="M359"/>
  <c r="M207"/>
  <c r="M162"/>
  <c r="M126"/>
  <c r="M199"/>
  <c r="M340"/>
  <c r="M334"/>
  <c r="M56"/>
  <c r="M103"/>
  <c r="M31"/>
  <c r="M52"/>
  <c r="M321"/>
  <c r="M264"/>
  <c r="M235"/>
  <c r="M159"/>
  <c r="M127"/>
  <c r="M360"/>
  <c r="M278"/>
  <c r="M337"/>
  <c r="M316"/>
  <c r="M308"/>
  <c r="M279"/>
  <c r="M269"/>
  <c r="M206"/>
  <c r="M98"/>
  <c r="M78"/>
  <c r="M88"/>
  <c r="M22"/>
  <c r="M304"/>
  <c r="M265"/>
  <c r="M130"/>
  <c r="M371"/>
  <c r="M263"/>
  <c r="M378"/>
  <c r="M280"/>
  <c r="M53"/>
  <c r="M101"/>
  <c r="M38"/>
  <c r="M64"/>
  <c r="X252"/>
  <c r="X356"/>
  <c r="X337"/>
  <c r="X159"/>
  <c r="X312"/>
  <c r="X362"/>
  <c r="X302"/>
  <c r="M380"/>
  <c r="M250"/>
  <c r="M190"/>
  <c r="M382"/>
  <c r="M361"/>
  <c r="M228"/>
  <c r="M176"/>
  <c r="M120"/>
  <c r="M94"/>
  <c r="M73"/>
  <c r="M86"/>
  <c r="M61"/>
  <c r="M43"/>
  <c r="M154"/>
  <c r="M121"/>
  <c r="M63"/>
  <c r="M374"/>
  <c r="M92"/>
  <c r="X27"/>
  <c r="X54"/>
  <c r="X59"/>
  <c r="X33"/>
  <c r="X78"/>
  <c r="X177"/>
  <c r="X330"/>
  <c r="M367"/>
  <c r="M219"/>
  <c r="M296"/>
  <c r="M259"/>
  <c r="M180"/>
  <c r="M281"/>
  <c r="M192"/>
  <c r="M65"/>
  <c r="M113"/>
  <c r="M34"/>
  <c r="N248"/>
  <c r="P248" s="1"/>
  <c r="R248" s="1"/>
  <c r="F26" i="6"/>
  <c r="P26" s="1"/>
  <c r="F53"/>
  <c r="P53" s="1"/>
  <c r="E6"/>
  <c r="O6" s="1"/>
  <c r="E34"/>
  <c r="O34" s="1"/>
  <c r="E79"/>
  <c r="O79" s="1"/>
  <c r="E57"/>
  <c r="O57" s="1"/>
  <c r="N93" i="1"/>
  <c r="P93" s="1"/>
  <c r="R93" s="1"/>
  <c r="O93"/>
  <c r="Q93" s="1"/>
  <c r="S93" s="1"/>
  <c r="F29" i="6"/>
  <c r="P29" s="1"/>
  <c r="F47"/>
  <c r="P47" s="1"/>
  <c r="E345"/>
  <c r="O345" s="1"/>
  <c r="E333"/>
  <c r="O333" s="1"/>
  <c r="F72"/>
  <c r="P72" s="1"/>
  <c r="N328" i="1"/>
  <c r="P328" s="1"/>
  <c r="R328" s="1"/>
  <c r="F23" i="6"/>
  <c r="P23" s="1"/>
  <c r="F50"/>
  <c r="P50" s="1"/>
  <c r="E10"/>
  <c r="O10" s="1"/>
  <c r="E37"/>
  <c r="O37" s="1"/>
  <c r="E42"/>
  <c r="O42" s="1"/>
  <c r="E16"/>
  <c r="O16" s="1"/>
  <c r="E61"/>
  <c r="O61" s="1"/>
  <c r="M333" i="1"/>
  <c r="M165"/>
  <c r="M137"/>
  <c r="M47"/>
  <c r="X45"/>
  <c r="X81"/>
  <c r="X221"/>
  <c r="X76"/>
  <c r="X329"/>
  <c r="M193"/>
  <c r="M148"/>
  <c r="M373"/>
  <c r="M284"/>
  <c r="M225"/>
  <c r="M365"/>
  <c r="M95"/>
  <c r="M25"/>
  <c r="M369"/>
  <c r="M294"/>
  <c r="M185"/>
  <c r="M145"/>
  <c r="M327"/>
  <c r="M383"/>
  <c r="M329"/>
  <c r="M119"/>
  <c r="M27"/>
  <c r="M358"/>
  <c r="M256"/>
  <c r="M204"/>
  <c r="M147"/>
  <c r="M291"/>
  <c r="M195"/>
  <c r="M26"/>
  <c r="M50"/>
  <c r="X212"/>
  <c r="X285"/>
  <c r="M355"/>
  <c r="M144"/>
  <c r="M372"/>
  <c r="M149"/>
  <c r="M46"/>
  <c r="M66"/>
  <c r="M352"/>
  <c r="M339"/>
  <c r="M181"/>
  <c r="M168"/>
  <c r="M381"/>
  <c r="M200"/>
  <c r="M376"/>
  <c r="M341"/>
  <c r="M289"/>
  <c r="M285"/>
  <c r="M68"/>
  <c r="M114"/>
  <c r="M106"/>
  <c r="M74"/>
  <c r="M45"/>
  <c r="M366"/>
  <c r="M353"/>
  <c r="M322"/>
  <c r="M227"/>
  <c r="M198"/>
  <c r="M156"/>
  <c r="M385"/>
  <c r="M305"/>
  <c r="M186"/>
  <c r="M117"/>
  <c r="M44"/>
  <c r="M72"/>
  <c r="M29"/>
  <c r="M41"/>
  <c r="X243"/>
  <c r="X257"/>
  <c r="X267"/>
  <c r="X375"/>
  <c r="X383"/>
  <c r="M85"/>
  <c r="M70"/>
  <c r="E231" i="6"/>
  <c r="O231" s="1"/>
  <c r="C4" i="10"/>
  <c r="F204" i="6"/>
  <c r="P204" s="1"/>
  <c r="E261"/>
  <c r="O261" s="1"/>
  <c r="E265"/>
  <c r="O265" s="1"/>
  <c r="F246"/>
  <c r="P246" s="1"/>
  <c r="F258"/>
  <c r="P258" s="1"/>
  <c r="F290"/>
  <c r="P290" s="1"/>
  <c r="F271"/>
  <c r="P271" s="1"/>
  <c r="F335"/>
  <c r="P335" s="1"/>
  <c r="F289"/>
  <c r="P289" s="1"/>
  <c r="F273"/>
  <c r="P273" s="1"/>
  <c r="F307"/>
  <c r="P307" s="1"/>
  <c r="F340"/>
  <c r="P340" s="1"/>
  <c r="F317"/>
  <c r="P317" s="1"/>
  <c r="F314"/>
  <c r="P314" s="1"/>
  <c r="F320"/>
  <c r="P320" s="1"/>
  <c r="F276"/>
  <c r="P276" s="1"/>
  <c r="F337"/>
  <c r="P337" s="1"/>
  <c r="F316"/>
  <c r="P316" s="1"/>
  <c r="F267"/>
  <c r="P267" s="1"/>
  <c r="F299"/>
  <c r="P299" s="1"/>
  <c r="F334"/>
  <c r="P334" s="1"/>
  <c r="F367"/>
  <c r="P367" s="1"/>
  <c r="F344"/>
  <c r="P344" s="1"/>
  <c r="F325"/>
  <c r="P325" s="1"/>
  <c r="F288"/>
  <c r="P288" s="1"/>
  <c r="F308"/>
  <c r="P308" s="1"/>
  <c r="F332"/>
  <c r="P332" s="1"/>
  <c r="F311"/>
  <c r="P311" s="1"/>
  <c r="F353"/>
  <c r="P353" s="1"/>
  <c r="F296"/>
  <c r="P296" s="1"/>
  <c r="F361"/>
  <c r="P361" s="1"/>
  <c r="F363"/>
  <c r="P363" s="1"/>
  <c r="E260"/>
  <c r="O260" s="1"/>
  <c r="E269"/>
  <c r="O269" s="1"/>
  <c r="E263"/>
  <c r="O263" s="1"/>
  <c r="E262"/>
  <c r="O262" s="1"/>
  <c r="E268"/>
  <c r="O268" s="1"/>
  <c r="F252"/>
  <c r="P252" s="1"/>
  <c r="F255"/>
  <c r="F297"/>
  <c r="P297" s="1"/>
  <c r="F319"/>
  <c r="P319" s="1"/>
  <c r="F352"/>
  <c r="P352" s="1"/>
  <c r="F310"/>
  <c r="P310" s="1"/>
  <c r="F338"/>
  <c r="P338" s="1"/>
  <c r="F301"/>
  <c r="P301" s="1"/>
  <c r="F275"/>
  <c r="P275" s="1"/>
  <c r="F330"/>
  <c r="P330" s="1"/>
  <c r="F346"/>
  <c r="P346" s="1"/>
  <c r="F298"/>
  <c r="P298" s="1"/>
  <c r="F277"/>
  <c r="P277" s="1"/>
  <c r="F327"/>
  <c r="P327" s="1"/>
  <c r="F278"/>
  <c r="P278" s="1"/>
  <c r="F365"/>
  <c r="P365" s="1"/>
  <c r="F324"/>
  <c r="P324" s="1"/>
  <c r="F326"/>
  <c r="P326" s="1"/>
  <c r="F329"/>
  <c r="P329" s="1"/>
  <c r="F264"/>
  <c r="P264" s="1"/>
  <c r="F292"/>
  <c r="P292" s="1"/>
  <c r="F347"/>
  <c r="P347" s="1"/>
  <c r="F357"/>
  <c r="P357" s="1"/>
  <c r="F283"/>
  <c r="P283" s="1"/>
  <c r="F343"/>
  <c r="P343" s="1"/>
  <c r="F322"/>
  <c r="P322" s="1"/>
  <c r="F274"/>
  <c r="P274" s="1"/>
  <c r="F323"/>
  <c r="P323" s="1"/>
  <c r="F356"/>
  <c r="P356" s="1"/>
  <c r="E266"/>
  <c r="O266" s="1"/>
  <c r="F249"/>
  <c r="F272"/>
  <c r="P272" s="1"/>
  <c r="F368"/>
  <c r="P368" s="1"/>
  <c r="F331"/>
  <c r="P331" s="1"/>
  <c r="F359"/>
  <c r="P359" s="1"/>
  <c r="F349"/>
  <c r="P349" s="1"/>
  <c r="F350"/>
  <c r="P350" s="1"/>
  <c r="F302"/>
  <c r="P302" s="1"/>
  <c r="F300"/>
  <c r="P300" s="1"/>
  <c r="F287"/>
  <c r="P287" s="1"/>
  <c r="F293"/>
  <c r="P293" s="1"/>
  <c r="F358"/>
  <c r="P358" s="1"/>
  <c r="F362"/>
  <c r="P362" s="1"/>
  <c r="F305"/>
  <c r="P305" s="1"/>
  <c r="F295"/>
  <c r="P295" s="1"/>
  <c r="F360"/>
  <c r="P360" s="1"/>
  <c r="F328"/>
  <c r="P328" s="1"/>
  <c r="F286"/>
  <c r="P286" s="1"/>
  <c r="F339"/>
  <c r="P339" s="1"/>
  <c r="F341"/>
  <c r="P341" s="1"/>
  <c r="F304"/>
  <c r="P304" s="1"/>
  <c r="F281"/>
  <c r="P281" s="1"/>
  <c r="F364"/>
  <c r="P364" s="1"/>
  <c r="F284"/>
  <c r="P284" s="1"/>
  <c r="F303"/>
  <c r="P303" s="1"/>
  <c r="F355"/>
  <c r="P355" s="1"/>
  <c r="F280"/>
  <c r="P280" s="1"/>
  <c r="F313"/>
  <c r="P313" s="1"/>
  <c r="F147"/>
  <c r="P147" s="1"/>
  <c r="F168"/>
  <c r="P168" s="1"/>
  <c r="F200"/>
  <c r="P200" s="1"/>
  <c r="F225"/>
  <c r="P225" s="1"/>
  <c r="F165"/>
  <c r="P165" s="1"/>
  <c r="F203"/>
  <c r="P203" s="1"/>
  <c r="F205"/>
  <c r="P205" s="1"/>
  <c r="F162"/>
  <c r="P162" s="1"/>
  <c r="F207"/>
  <c r="P207" s="1"/>
  <c r="F171"/>
  <c r="P171" s="1"/>
  <c r="F191"/>
  <c r="P191" s="1"/>
  <c r="F199"/>
  <c r="P199" s="1"/>
  <c r="F206"/>
  <c r="P206" s="1"/>
  <c r="F180"/>
  <c r="P180" s="1"/>
  <c r="F197"/>
  <c r="P197" s="1"/>
  <c r="F150"/>
  <c r="P150" s="1"/>
  <c r="G201"/>
  <c r="Q201" s="1"/>
  <c r="E259"/>
  <c r="O259" s="1"/>
  <c r="F237"/>
  <c r="P237" s="1"/>
  <c r="F176"/>
  <c r="P176" s="1"/>
  <c r="F202"/>
  <c r="P202" s="1"/>
  <c r="F186"/>
  <c r="P186" s="1"/>
  <c r="F188"/>
  <c r="P188" s="1"/>
  <c r="F234"/>
  <c r="P234" s="1"/>
  <c r="F141"/>
  <c r="P141" s="1"/>
  <c r="F174"/>
  <c r="P174" s="1"/>
  <c r="G198"/>
  <c r="Q198" s="1"/>
  <c r="E257"/>
  <c r="O257" s="1"/>
  <c r="F196"/>
  <c r="P196" s="1"/>
  <c r="F153"/>
  <c r="P153" s="1"/>
  <c r="F219"/>
  <c r="P219" s="1"/>
  <c r="F222"/>
  <c r="P222" s="1"/>
  <c r="F138"/>
  <c r="P138" s="1"/>
  <c r="F183"/>
  <c r="P183" s="1"/>
  <c r="F210"/>
  <c r="P210" s="1"/>
  <c r="F193"/>
  <c r="P193" s="1"/>
  <c r="F194"/>
  <c r="P194" s="1"/>
  <c r="F177"/>
  <c r="P177" s="1"/>
  <c r="F190"/>
  <c r="P190" s="1"/>
  <c r="F156"/>
  <c r="P156" s="1"/>
  <c r="F159"/>
  <c r="P159" s="1"/>
  <c r="F144"/>
  <c r="P144" s="1"/>
  <c r="F228"/>
  <c r="P228" s="1"/>
  <c r="G189"/>
  <c r="Q189" s="1"/>
  <c r="G192"/>
  <c r="Q192" s="1"/>
  <c r="E227"/>
  <c r="O227" s="1"/>
  <c r="E155"/>
  <c r="O155" s="1"/>
  <c r="E179"/>
  <c r="O179" s="1"/>
  <c r="E254"/>
  <c r="O254" s="1"/>
  <c r="E148"/>
  <c r="O148" s="1"/>
  <c r="E235"/>
  <c r="O235" s="1"/>
  <c r="E241"/>
  <c r="O241" s="1"/>
  <c r="E216"/>
  <c r="O216" s="1"/>
  <c r="E139"/>
  <c r="O139" s="1"/>
  <c r="E226"/>
  <c r="O226" s="1"/>
  <c r="E182"/>
  <c r="O182" s="1"/>
  <c r="E163"/>
  <c r="O163" s="1"/>
  <c r="E250"/>
  <c r="O250" s="1"/>
  <c r="E256"/>
  <c r="O256" s="1"/>
  <c r="E224"/>
  <c r="O224" s="1"/>
  <c r="E181"/>
  <c r="O181" s="1"/>
  <c r="E140"/>
  <c r="O140" s="1"/>
  <c r="E187"/>
  <c r="O187" s="1"/>
  <c r="E243"/>
  <c r="O243" s="1"/>
  <c r="E184"/>
  <c r="O184" s="1"/>
  <c r="E239"/>
  <c r="O239" s="1"/>
  <c r="E214"/>
  <c r="O214" s="1"/>
  <c r="E242"/>
  <c r="O242" s="1"/>
  <c r="E248"/>
  <c r="O248" s="1"/>
  <c r="E164"/>
  <c r="O164" s="1"/>
  <c r="E236"/>
  <c r="O236" s="1"/>
  <c r="E211"/>
  <c r="O211" s="1"/>
  <c r="E185"/>
  <c r="O185" s="1"/>
  <c r="E142"/>
  <c r="O142" s="1"/>
  <c r="E229"/>
  <c r="O229" s="1"/>
  <c r="E220"/>
  <c r="O220" s="1"/>
  <c r="E151"/>
  <c r="O151" s="1"/>
  <c r="E218"/>
  <c r="O218" s="1"/>
  <c r="E157"/>
  <c r="O157" s="1"/>
  <c r="E244"/>
  <c r="O244" s="1"/>
  <c r="E230"/>
  <c r="O230" s="1"/>
  <c r="E166"/>
  <c r="O166" s="1"/>
  <c r="E172"/>
  <c r="O172" s="1"/>
  <c r="E178"/>
  <c r="O178" s="1"/>
  <c r="E146"/>
  <c r="O146" s="1"/>
  <c r="E209"/>
  <c r="O209" s="1"/>
  <c r="E152"/>
  <c r="O152" s="1"/>
  <c r="E173"/>
  <c r="O173" s="1"/>
  <c r="E170"/>
  <c r="O170" s="1"/>
  <c r="E167"/>
  <c r="O167" s="1"/>
  <c r="E217"/>
  <c r="O217" s="1"/>
  <c r="E223"/>
  <c r="O223" s="1"/>
  <c r="E154"/>
  <c r="O154" s="1"/>
  <c r="E160"/>
  <c r="O160" s="1"/>
  <c r="E240"/>
  <c r="O240" s="1"/>
  <c r="E145"/>
  <c r="O145" s="1"/>
  <c r="E232"/>
  <c r="O232" s="1"/>
  <c r="E238"/>
  <c r="O238" s="1"/>
  <c r="E212"/>
  <c r="O212" s="1"/>
  <c r="E169"/>
  <c r="O169" s="1"/>
  <c r="E213"/>
  <c r="O213" s="1"/>
  <c r="E175"/>
  <c r="O175" s="1"/>
  <c r="E143"/>
  <c r="O143" s="1"/>
  <c r="E245"/>
  <c r="O245" s="1"/>
  <c r="E247"/>
  <c r="O247" s="1"/>
  <c r="E215"/>
  <c r="O215" s="1"/>
  <c r="E253"/>
  <c r="O253" s="1"/>
  <c r="E221"/>
  <c r="O221" s="1"/>
  <c r="E137"/>
  <c r="O137" s="1"/>
  <c r="E233"/>
  <c r="O233" s="1"/>
  <c r="E149"/>
  <c r="O149" s="1"/>
  <c r="E251"/>
  <c r="O251" s="1"/>
  <c r="E208"/>
  <c r="O208" s="1"/>
  <c r="E161"/>
  <c r="O161" s="1"/>
  <c r="E158"/>
  <c r="O158" s="1"/>
  <c r="E130"/>
  <c r="O130" s="1"/>
  <c r="G55"/>
  <c r="Q55" s="1"/>
  <c r="E95"/>
  <c r="O95" s="1"/>
  <c r="G31"/>
  <c r="Q31" s="1"/>
  <c r="E116"/>
  <c r="O116" s="1"/>
  <c r="E113"/>
  <c r="O113" s="1"/>
  <c r="G12"/>
  <c r="Q12" s="1"/>
  <c r="G49"/>
  <c r="Q49" s="1"/>
  <c r="E107"/>
  <c r="O107" s="1"/>
  <c r="E104"/>
  <c r="O104" s="1"/>
  <c r="G43"/>
  <c r="Q43" s="1"/>
  <c r="F96"/>
  <c r="P96" s="1"/>
  <c r="F84"/>
  <c r="P84" s="1"/>
  <c r="G40"/>
  <c r="Q40" s="1"/>
  <c r="E125"/>
  <c r="O125" s="1"/>
  <c r="G15"/>
  <c r="Q15" s="1"/>
  <c r="E122"/>
  <c r="O122" s="1"/>
  <c r="E88"/>
  <c r="O88" s="1"/>
  <c r="E100"/>
  <c r="O100" s="1"/>
  <c r="F123"/>
  <c r="P123" s="1"/>
  <c r="E134"/>
  <c r="O134" s="1"/>
  <c r="E131"/>
  <c r="O131" s="1"/>
  <c r="F135"/>
  <c r="P135" s="1"/>
  <c r="G65"/>
  <c r="Q65" s="1"/>
  <c r="E115"/>
  <c r="O115" s="1"/>
  <c r="F132"/>
  <c r="P132" s="1"/>
  <c r="E121"/>
  <c r="O121" s="1"/>
  <c r="E89"/>
  <c r="O89" s="1"/>
  <c r="E86"/>
  <c r="O86" s="1"/>
  <c r="E133"/>
  <c r="O133" s="1"/>
  <c r="E110"/>
  <c r="O110" s="1"/>
  <c r="E112"/>
  <c r="O112" s="1"/>
  <c r="G13"/>
  <c r="Q13" s="1"/>
  <c r="E136"/>
  <c r="O136" s="1"/>
  <c r="F4"/>
  <c r="F102"/>
  <c r="P102" s="1"/>
  <c r="G27"/>
  <c r="Q27" s="1"/>
  <c r="G33"/>
  <c r="Q33" s="1"/>
  <c r="G18"/>
  <c r="Q18" s="1"/>
  <c r="E101"/>
  <c r="O101" s="1"/>
  <c r="G67"/>
  <c r="Q67" s="1"/>
  <c r="G9"/>
  <c r="Q9" s="1"/>
  <c r="G82"/>
  <c r="Q82" s="1"/>
  <c r="G48"/>
  <c r="Q48" s="1"/>
  <c r="F126"/>
  <c r="P126" s="1"/>
  <c r="E119"/>
  <c r="O119" s="1"/>
  <c r="E94"/>
  <c r="O94" s="1"/>
  <c r="G54"/>
  <c r="Q54" s="1"/>
  <c r="F114"/>
  <c r="P114" s="1"/>
  <c r="G76"/>
  <c r="Q76" s="1"/>
  <c r="G45"/>
  <c r="Q45" s="1"/>
  <c r="E91"/>
  <c r="O91" s="1"/>
  <c r="G24"/>
  <c r="Q24" s="1"/>
  <c r="G30"/>
  <c r="Q30" s="1"/>
  <c r="E128"/>
  <c r="O128" s="1"/>
  <c r="G71"/>
  <c r="Q71" s="1"/>
  <c r="E109"/>
  <c r="O109" s="1"/>
  <c r="G7"/>
  <c r="Q7" s="1"/>
  <c r="F87"/>
  <c r="P87" s="1"/>
  <c r="F120"/>
  <c r="P120" s="1"/>
  <c r="F111"/>
  <c r="P111" s="1"/>
  <c r="G74"/>
  <c r="Q74" s="1"/>
  <c r="E98"/>
  <c r="O98" s="1"/>
  <c r="G63"/>
  <c r="Q63" s="1"/>
  <c r="G58"/>
  <c r="Q58" s="1"/>
  <c r="F85"/>
  <c r="P85" s="1"/>
  <c r="F117"/>
  <c r="P117" s="1"/>
  <c r="F93"/>
  <c r="P93" s="1"/>
  <c r="E92"/>
  <c r="O92" s="1"/>
  <c r="G22"/>
  <c r="Q22" s="1"/>
  <c r="G80"/>
  <c r="Q80" s="1"/>
  <c r="G83"/>
  <c r="G21"/>
  <c r="Q21" s="1"/>
  <c r="G73"/>
  <c r="Q73" s="1"/>
  <c r="G60"/>
  <c r="Q60" s="1"/>
  <c r="E106"/>
  <c r="O106" s="1"/>
  <c r="G39"/>
  <c r="Q39" s="1"/>
  <c r="F90"/>
  <c r="P90" s="1"/>
  <c r="E97"/>
  <c r="O97" s="1"/>
  <c r="F105"/>
  <c r="P105" s="1"/>
  <c r="E103"/>
  <c r="O103" s="1"/>
  <c r="G36"/>
  <c r="Q36" s="1"/>
  <c r="G68"/>
  <c r="Q68" s="1"/>
  <c r="F99"/>
  <c r="P99" s="1"/>
  <c r="F129"/>
  <c r="P129" s="1"/>
  <c r="E127"/>
  <c r="O127" s="1"/>
  <c r="G52"/>
  <c r="Q52" s="1"/>
  <c r="E118"/>
  <c r="O118" s="1"/>
  <c r="E124"/>
  <c r="O124" s="1"/>
  <c r="F108"/>
  <c r="P108" s="1"/>
  <c r="M21" i="1"/>
  <c r="N297" l="1"/>
  <c r="P297" s="1"/>
  <c r="R297" s="1"/>
  <c r="O90"/>
  <c r="Q90" s="1"/>
  <c r="S90" s="1"/>
  <c r="O326"/>
  <c r="Q326" s="1"/>
  <c r="S326" s="1"/>
  <c r="T326" s="1"/>
  <c r="G77" i="6"/>
  <c r="Q77" s="1"/>
  <c r="O142" i="1"/>
  <c r="Q142" s="1"/>
  <c r="S142" s="1"/>
  <c r="T142" s="1"/>
  <c r="N261"/>
  <c r="P261" s="1"/>
  <c r="R261" s="1"/>
  <c r="T261" s="1"/>
  <c r="N182"/>
  <c r="P182" s="1"/>
  <c r="R182" s="1"/>
  <c r="T182" s="1"/>
  <c r="N238"/>
  <c r="P238" s="1"/>
  <c r="R238" s="1"/>
  <c r="T238" s="1"/>
  <c r="N306"/>
  <c r="P306" s="1"/>
  <c r="R306" s="1"/>
  <c r="T306" s="1"/>
  <c r="O364"/>
  <c r="Q364" s="1"/>
  <c r="S364" s="1"/>
  <c r="T364" s="1"/>
  <c r="O108"/>
  <c r="Q108" s="1"/>
  <c r="S108" s="1"/>
  <c r="T108" s="1"/>
  <c r="O214"/>
  <c r="Q214" s="1"/>
  <c r="S214" s="1"/>
  <c r="T214" s="1"/>
  <c r="O335"/>
  <c r="Q335" s="1"/>
  <c r="S335" s="1"/>
  <c r="T335" s="1"/>
  <c r="O384"/>
  <c r="Q384" s="1"/>
  <c r="S384" s="1"/>
  <c r="T384" s="1"/>
  <c r="O187"/>
  <c r="Q187" s="1"/>
  <c r="S187" s="1"/>
  <c r="T187" s="1"/>
  <c r="N266"/>
  <c r="P266" s="1"/>
  <c r="R266" s="1"/>
  <c r="T266" s="1"/>
  <c r="O99"/>
  <c r="Q99" s="1"/>
  <c r="S99" s="1"/>
  <c r="N307"/>
  <c r="P307" s="1"/>
  <c r="R307" s="1"/>
  <c r="T307" s="1"/>
  <c r="O33"/>
  <c r="Q33" s="1"/>
  <c r="S33" s="1"/>
  <c r="T33" s="1"/>
  <c r="O178"/>
  <c r="Q178" s="1"/>
  <c r="S178" s="1"/>
  <c r="T178" s="1"/>
  <c r="N229"/>
  <c r="P229" s="1"/>
  <c r="R229" s="1"/>
  <c r="T229" s="1"/>
  <c r="N239"/>
  <c r="P239" s="1"/>
  <c r="R239" s="1"/>
  <c r="T239" s="1"/>
  <c r="N177"/>
  <c r="P177" s="1"/>
  <c r="R177" s="1"/>
  <c r="O255"/>
  <c r="Q255" s="1"/>
  <c r="S255" s="1"/>
  <c r="T255" s="1"/>
  <c r="N236"/>
  <c r="P236" s="1"/>
  <c r="R236" s="1"/>
  <c r="T236" s="1"/>
  <c r="N249"/>
  <c r="P249" s="1"/>
  <c r="R249" s="1"/>
  <c r="O251"/>
  <c r="Q251" s="1"/>
  <c r="S251" s="1"/>
  <c r="T251" s="1"/>
  <c r="O75"/>
  <c r="Q75" s="1"/>
  <c r="S75" s="1"/>
  <c r="T75" s="1"/>
  <c r="O171"/>
  <c r="Q171" s="1"/>
  <c r="S171" s="1"/>
  <c r="T171" s="1"/>
  <c r="N209"/>
  <c r="P209" s="1"/>
  <c r="R209" s="1"/>
  <c r="T209" s="1"/>
  <c r="N82"/>
  <c r="P82" s="1"/>
  <c r="R82" s="1"/>
  <c r="T82" s="1"/>
  <c r="N42"/>
  <c r="P42" s="1"/>
  <c r="R42" s="1"/>
  <c r="T42" s="1"/>
  <c r="N330"/>
  <c r="P330" s="1"/>
  <c r="R330" s="1"/>
  <c r="T330" s="1"/>
  <c r="N24"/>
  <c r="P24" s="1"/>
  <c r="R24" s="1"/>
  <c r="T24" s="1"/>
  <c r="O301"/>
  <c r="Q301" s="1"/>
  <c r="S301" s="1"/>
  <c r="O175"/>
  <c r="Q175" s="1"/>
  <c r="S175" s="1"/>
  <c r="T175" s="1"/>
  <c r="N338"/>
  <c r="P338" s="1"/>
  <c r="R338" s="1"/>
  <c r="T338" s="1"/>
  <c r="N89"/>
  <c r="P89" s="1"/>
  <c r="R89" s="1"/>
  <c r="O28"/>
  <c r="Q28" s="1"/>
  <c r="S28" s="1"/>
  <c r="T28" s="1"/>
  <c r="N325"/>
  <c r="P325" s="1"/>
  <c r="R325" s="1"/>
  <c r="T325" s="1"/>
  <c r="O71"/>
  <c r="Q71" s="1"/>
  <c r="S71" s="1"/>
  <c r="T71" s="1"/>
  <c r="N141"/>
  <c r="P141" s="1"/>
  <c r="R141" s="1"/>
  <c r="T141" s="1"/>
  <c r="O197"/>
  <c r="Q197" s="1"/>
  <c r="S197" s="1"/>
  <c r="T197" s="1"/>
  <c r="O170"/>
  <c r="Q170" s="1"/>
  <c r="S170" s="1"/>
  <c r="N201"/>
  <c r="P201" s="1"/>
  <c r="R201" s="1"/>
  <c r="T201" s="1"/>
  <c r="N37"/>
  <c r="P37" s="1"/>
  <c r="R37" s="1"/>
  <c r="T37" s="1"/>
  <c r="O153"/>
  <c r="Q153" s="1"/>
  <c r="S153" s="1"/>
  <c r="T153" s="1"/>
  <c r="N318"/>
  <c r="P318" s="1"/>
  <c r="R318" s="1"/>
  <c r="O363"/>
  <c r="Q363" s="1"/>
  <c r="S363" s="1"/>
  <c r="T363" s="1"/>
  <c r="N315"/>
  <c r="P315" s="1"/>
  <c r="R315" s="1"/>
  <c r="T315" s="1"/>
  <c r="N77"/>
  <c r="P77" s="1"/>
  <c r="R77" s="1"/>
  <c r="T77" s="1"/>
  <c r="O172"/>
  <c r="Q172" s="1"/>
  <c r="S172" s="1"/>
  <c r="T172" s="1"/>
  <c r="N323"/>
  <c r="P323" s="1"/>
  <c r="R323" s="1"/>
  <c r="T323" s="1"/>
  <c r="O58"/>
  <c r="Q58" s="1"/>
  <c r="S58" s="1"/>
  <c r="T58" s="1"/>
  <c r="N354"/>
  <c r="P354" s="1"/>
  <c r="R354" s="1"/>
  <c r="T354" s="1"/>
  <c r="O51"/>
  <c r="Q51" s="1"/>
  <c r="S51" s="1"/>
  <c r="T51" s="1"/>
  <c r="O350"/>
  <c r="Q350" s="1"/>
  <c r="S350" s="1"/>
  <c r="T350" s="1"/>
  <c r="O351"/>
  <c r="Q351" s="1"/>
  <c r="S351" s="1"/>
  <c r="T351" s="1"/>
  <c r="N30"/>
  <c r="P30" s="1"/>
  <c r="R30" s="1"/>
  <c r="T30" s="1"/>
  <c r="N348"/>
  <c r="P348" s="1"/>
  <c r="R348" s="1"/>
  <c r="T348" s="1"/>
  <c r="N158"/>
  <c r="P158" s="1"/>
  <c r="R158" s="1"/>
  <c r="T158" s="1"/>
  <c r="N310"/>
  <c r="P310" s="1"/>
  <c r="R310" s="1"/>
  <c r="T310" s="1"/>
  <c r="O213"/>
  <c r="Q213" s="1"/>
  <c r="S213" s="1"/>
  <c r="T213" s="1"/>
  <c r="O331"/>
  <c r="Q331" s="1"/>
  <c r="S331" s="1"/>
  <c r="T331" s="1"/>
  <c r="N243"/>
  <c r="P243" s="1"/>
  <c r="R243" s="1"/>
  <c r="N128"/>
  <c r="P128" s="1"/>
  <c r="R128" s="1"/>
  <c r="T128" s="1"/>
  <c r="O183"/>
  <c r="Q183" s="1"/>
  <c r="S183" s="1"/>
  <c r="T183" s="1"/>
  <c r="N100"/>
  <c r="P100" s="1"/>
  <c r="R100" s="1"/>
  <c r="O332"/>
  <c r="Q332" s="1"/>
  <c r="S332" s="1"/>
  <c r="T332" s="1"/>
  <c r="O125"/>
  <c r="Q125" s="1"/>
  <c r="S125" s="1"/>
  <c r="T125" s="1"/>
  <c r="O300"/>
  <c r="Q300" s="1"/>
  <c r="S300" s="1"/>
  <c r="T300" s="1"/>
  <c r="N39"/>
  <c r="P39" s="1"/>
  <c r="R39" s="1"/>
  <c r="N270"/>
  <c r="P270" s="1"/>
  <c r="R270" s="1"/>
  <c r="T270" s="1"/>
  <c r="N124"/>
  <c r="P124" s="1"/>
  <c r="R124" s="1"/>
  <c r="T124" s="1"/>
  <c r="O288"/>
  <c r="Q288" s="1"/>
  <c r="S288" s="1"/>
  <c r="T288" s="1"/>
  <c r="O303"/>
  <c r="Q303" s="1"/>
  <c r="S303" s="1"/>
  <c r="T303" s="1"/>
  <c r="O157"/>
  <c r="Q157" s="1"/>
  <c r="S157" s="1"/>
  <c r="T157" s="1"/>
  <c r="N343"/>
  <c r="P343" s="1"/>
  <c r="R343" s="1"/>
  <c r="T343" s="1"/>
  <c r="N283"/>
  <c r="P283" s="1"/>
  <c r="R283" s="1"/>
  <c r="T283" s="1"/>
  <c r="N292"/>
  <c r="P292" s="1"/>
  <c r="R292" s="1"/>
  <c r="T292" s="1"/>
  <c r="N166"/>
  <c r="P166" s="1"/>
  <c r="R166" s="1"/>
  <c r="T166" s="1"/>
  <c r="O375"/>
  <c r="Q375" s="1"/>
  <c r="S375" s="1"/>
  <c r="T375" s="1"/>
  <c r="O146"/>
  <c r="Q146" s="1"/>
  <c r="S146" s="1"/>
  <c r="T146" s="1"/>
  <c r="O258"/>
  <c r="Q258" s="1"/>
  <c r="S258" s="1"/>
  <c r="T258" s="1"/>
  <c r="O271"/>
  <c r="Q271" s="1"/>
  <c r="S271" s="1"/>
  <c r="T271" s="1"/>
  <c r="O345"/>
  <c r="Q345" s="1"/>
  <c r="S345" s="1"/>
  <c r="T345" s="1"/>
  <c r="N244"/>
  <c r="P244" s="1"/>
  <c r="R244" s="1"/>
  <c r="T244" s="1"/>
  <c r="N230"/>
  <c r="P230" s="1"/>
  <c r="R230" s="1"/>
  <c r="T230" s="1"/>
  <c r="O122"/>
  <c r="Q122" s="1"/>
  <c r="S122" s="1"/>
  <c r="T122" s="1"/>
  <c r="O91"/>
  <c r="Q91" s="1"/>
  <c r="S91" s="1"/>
  <c r="T91" s="1"/>
  <c r="N290"/>
  <c r="P290" s="1"/>
  <c r="R290" s="1"/>
  <c r="T290" s="1"/>
  <c r="O368"/>
  <c r="Q368" s="1"/>
  <c r="S368" s="1"/>
  <c r="T368" s="1"/>
  <c r="O23"/>
  <c r="Q23" s="1"/>
  <c r="S23" s="1"/>
  <c r="T23" s="1"/>
  <c r="O104"/>
  <c r="Q104" s="1"/>
  <c r="S104" s="1"/>
  <c r="T104" s="1"/>
  <c r="O167"/>
  <c r="Q167" s="1"/>
  <c r="S167" s="1"/>
  <c r="T167" s="1"/>
  <c r="O379"/>
  <c r="Q379" s="1"/>
  <c r="S379" s="1"/>
  <c r="T379" s="1"/>
  <c r="O223"/>
  <c r="Q223" s="1"/>
  <c r="S223" s="1"/>
  <c r="T223" s="1"/>
  <c r="N205"/>
  <c r="P205" s="1"/>
  <c r="R205" s="1"/>
  <c r="N161"/>
  <c r="P161" s="1"/>
  <c r="R161" s="1"/>
  <c r="T161" s="1"/>
  <c r="O163"/>
  <c r="Q163" s="1"/>
  <c r="S163" s="1"/>
  <c r="T163" s="1"/>
  <c r="O102"/>
  <c r="Q102" s="1"/>
  <c r="S102" s="1"/>
  <c r="T102" s="1"/>
  <c r="N79"/>
  <c r="P79" s="1"/>
  <c r="R79" s="1"/>
  <c r="T79" s="1"/>
  <c r="N254"/>
  <c r="P254" s="1"/>
  <c r="R254" s="1"/>
  <c r="T254" s="1"/>
  <c r="O240"/>
  <c r="Q240" s="1"/>
  <c r="S240" s="1"/>
  <c r="T240" s="1"/>
  <c r="N173"/>
  <c r="P173" s="1"/>
  <c r="R173" s="1"/>
  <c r="T173" s="1"/>
  <c r="O282"/>
  <c r="Q282" s="1"/>
  <c r="S282" s="1"/>
  <c r="T282" s="1"/>
  <c r="N134"/>
  <c r="P134" s="1"/>
  <c r="R134" s="1"/>
  <c r="T134" s="1"/>
  <c r="N69"/>
  <c r="P69" s="1"/>
  <c r="R69" s="1"/>
  <c r="T69" s="1"/>
  <c r="N76"/>
  <c r="P76" s="1"/>
  <c r="R76" s="1"/>
  <c r="T76" s="1"/>
  <c r="O57"/>
  <c r="Q57" s="1"/>
  <c r="S57" s="1"/>
  <c r="T57" s="1"/>
  <c r="O135"/>
  <c r="Q135" s="1"/>
  <c r="S135" s="1"/>
  <c r="T135" s="1"/>
  <c r="O188"/>
  <c r="Q188" s="1"/>
  <c r="S188" s="1"/>
  <c r="T188" s="1"/>
  <c r="N189"/>
  <c r="P189" s="1"/>
  <c r="R189" s="1"/>
  <c r="T189" s="1"/>
  <c r="N272"/>
  <c r="P272" s="1"/>
  <c r="R272" s="1"/>
  <c r="T272" s="1"/>
  <c r="O215"/>
  <c r="Q215" s="1"/>
  <c r="S215" s="1"/>
  <c r="T215" s="1"/>
  <c r="O257"/>
  <c r="Q257" s="1"/>
  <c r="S257" s="1"/>
  <c r="T257" s="1"/>
  <c r="O342"/>
  <c r="Q342" s="1"/>
  <c r="S342" s="1"/>
  <c r="T342" s="1"/>
  <c r="N312"/>
  <c r="P312" s="1"/>
  <c r="R312" s="1"/>
  <c r="T312" s="1"/>
  <c r="O311"/>
  <c r="Q311" s="1"/>
  <c r="S311" s="1"/>
  <c r="T311" s="1"/>
  <c r="O293"/>
  <c r="Q293" s="1"/>
  <c r="S293" s="1"/>
  <c r="T293" s="1"/>
  <c r="N62"/>
  <c r="P62" s="1"/>
  <c r="R62" s="1"/>
  <c r="T62" s="1"/>
  <c r="N253"/>
  <c r="P253" s="1"/>
  <c r="R253" s="1"/>
  <c r="O224"/>
  <c r="Q224" s="1"/>
  <c r="S224" s="1"/>
  <c r="T224" s="1"/>
  <c r="O211"/>
  <c r="Q211" s="1"/>
  <c r="S211" s="1"/>
  <c r="T211" s="1"/>
  <c r="N220"/>
  <c r="P220" s="1"/>
  <c r="R220" s="1"/>
  <c r="T220" s="1"/>
  <c r="N174"/>
  <c r="P174" s="1"/>
  <c r="R174" s="1"/>
  <c r="T174" s="1"/>
  <c r="O208"/>
  <c r="Q208" s="1"/>
  <c r="S208" s="1"/>
  <c r="T208" s="1"/>
  <c r="N234"/>
  <c r="P234" s="1"/>
  <c r="R234" s="1"/>
  <c r="T234" s="1"/>
  <c r="N32"/>
  <c r="P32" s="1"/>
  <c r="R32" s="1"/>
  <c r="T32" s="1"/>
  <c r="N133"/>
  <c r="P133" s="1"/>
  <c r="R133" s="1"/>
  <c r="T133" s="1"/>
  <c r="N347"/>
  <c r="P347" s="1"/>
  <c r="R347" s="1"/>
  <c r="T347" s="1"/>
  <c r="O59"/>
  <c r="Q59" s="1"/>
  <c r="S59" s="1"/>
  <c r="T59" s="1"/>
  <c r="O87"/>
  <c r="Q87" s="1"/>
  <c r="S87" s="1"/>
  <c r="T87" s="1"/>
  <c r="N344"/>
  <c r="P344" s="1"/>
  <c r="R344" s="1"/>
  <c r="T344" s="1"/>
  <c r="O386"/>
  <c r="Q386" s="1"/>
  <c r="S386" s="1"/>
  <c r="T386" s="1"/>
  <c r="N143"/>
  <c r="P143" s="1"/>
  <c r="R143" s="1"/>
  <c r="T143" s="1"/>
  <c r="O275"/>
  <c r="Q275" s="1"/>
  <c r="S275" s="1"/>
  <c r="T275" s="1"/>
  <c r="O295"/>
  <c r="Q295" s="1"/>
  <c r="S295" s="1"/>
  <c r="T295" s="1"/>
  <c r="O48"/>
  <c r="Q48" s="1"/>
  <c r="S48" s="1"/>
  <c r="T48" s="1"/>
  <c r="O242"/>
  <c r="Q242" s="1"/>
  <c r="S242" s="1"/>
  <c r="T242" s="1"/>
  <c r="N80"/>
  <c r="P80" s="1"/>
  <c r="R80" s="1"/>
  <c r="T80" s="1"/>
  <c r="O273"/>
  <c r="Q273" s="1"/>
  <c r="S273" s="1"/>
  <c r="T273" s="1"/>
  <c r="O115"/>
  <c r="Q115" s="1"/>
  <c r="S115" s="1"/>
  <c r="T115" s="1"/>
  <c r="O132"/>
  <c r="Q132" s="1"/>
  <c r="S132" s="1"/>
  <c r="T132" s="1"/>
  <c r="N96"/>
  <c r="P96" s="1"/>
  <c r="R96" s="1"/>
  <c r="T96" s="1"/>
  <c r="N83"/>
  <c r="P83" s="1"/>
  <c r="R83" s="1"/>
  <c r="T83" s="1"/>
  <c r="N131"/>
  <c r="P131" s="1"/>
  <c r="R131" s="1"/>
  <c r="O218"/>
  <c r="Q218" s="1"/>
  <c r="S218" s="1"/>
  <c r="T218" s="1"/>
  <c r="N203"/>
  <c r="P203" s="1"/>
  <c r="R203" s="1"/>
  <c r="T203" s="1"/>
  <c r="O169"/>
  <c r="Q169" s="1"/>
  <c r="S169" s="1"/>
  <c r="T169" s="1"/>
  <c r="O377"/>
  <c r="Q377" s="1"/>
  <c r="S377" s="1"/>
  <c r="T377" s="1"/>
  <c r="O302"/>
  <c r="Q302" s="1"/>
  <c r="S302" s="1"/>
  <c r="T302" s="1"/>
  <c r="N116"/>
  <c r="P116" s="1"/>
  <c r="R116" s="1"/>
  <c r="T116" s="1"/>
  <c r="N184"/>
  <c r="P184" s="1"/>
  <c r="R184" s="1"/>
  <c r="T184" s="1"/>
  <c r="N155"/>
  <c r="P155" s="1"/>
  <c r="R155" s="1"/>
  <c r="T155" s="1"/>
  <c r="O123"/>
  <c r="Q123" s="1"/>
  <c r="S123" s="1"/>
  <c r="T123" s="1"/>
  <c r="N152"/>
  <c r="P152" s="1"/>
  <c r="R152" s="1"/>
  <c r="T152" s="1"/>
  <c r="N336"/>
  <c r="P336" s="1"/>
  <c r="R336" s="1"/>
  <c r="T336" s="1"/>
  <c r="N245"/>
  <c r="P245" s="1"/>
  <c r="R245" s="1"/>
  <c r="T245" s="1"/>
  <c r="N107"/>
  <c r="P107" s="1"/>
  <c r="R107" s="1"/>
  <c r="T107" s="1"/>
  <c r="F231" i="6"/>
  <c r="P231" s="1"/>
  <c r="O324" i="1"/>
  <c r="Q324" s="1"/>
  <c r="S324" s="1"/>
  <c r="T324" s="1"/>
  <c r="N268"/>
  <c r="P268" s="1"/>
  <c r="R268" s="1"/>
  <c r="T268" s="1"/>
  <c r="O231"/>
  <c r="Q231" s="1"/>
  <c r="S231" s="1"/>
  <c r="T231" s="1"/>
  <c r="O298"/>
  <c r="Q298" s="1"/>
  <c r="S298" s="1"/>
  <c r="T298" s="1"/>
  <c r="O160"/>
  <c r="Q160" s="1"/>
  <c r="S160" s="1"/>
  <c r="T160" s="1"/>
  <c r="N54"/>
  <c r="P54" s="1"/>
  <c r="R54" s="1"/>
  <c r="T54" s="1"/>
  <c r="O67"/>
  <c r="Q67" s="1"/>
  <c r="S67" s="1"/>
  <c r="T67" s="1"/>
  <c r="O150"/>
  <c r="Q150" s="1"/>
  <c r="S150" s="1"/>
  <c r="T150" s="1"/>
  <c r="N49"/>
  <c r="P49" s="1"/>
  <c r="R49" s="1"/>
  <c r="T49" s="1"/>
  <c r="N260"/>
  <c r="P260" s="1"/>
  <c r="R260" s="1"/>
  <c r="T260" s="1"/>
  <c r="O357"/>
  <c r="Q357" s="1"/>
  <c r="S357" s="1"/>
  <c r="T357" s="1"/>
  <c r="O262"/>
  <c r="Q262" s="1"/>
  <c r="S262" s="1"/>
  <c r="T262" s="1"/>
  <c r="N222"/>
  <c r="P222" s="1"/>
  <c r="R222" s="1"/>
  <c r="T222" s="1"/>
  <c r="N233"/>
  <c r="P233" s="1"/>
  <c r="R233" s="1"/>
  <c r="T233" s="1"/>
  <c r="O314"/>
  <c r="Q314" s="1"/>
  <c r="S314" s="1"/>
  <c r="T314" s="1"/>
  <c r="O55"/>
  <c r="Q55" s="1"/>
  <c r="S55" s="1"/>
  <c r="T55" s="1"/>
  <c r="O111"/>
  <c r="Q111" s="1"/>
  <c r="S111" s="1"/>
  <c r="T111" s="1"/>
  <c r="O237"/>
  <c r="Q237" s="1"/>
  <c r="S237" s="1"/>
  <c r="T237" s="1"/>
  <c r="T131"/>
  <c r="T252"/>
  <c r="T301"/>
  <c r="O246"/>
  <c r="Q246" s="1"/>
  <c r="S246" s="1"/>
  <c r="T246" s="1"/>
  <c r="N105"/>
  <c r="P105" s="1"/>
  <c r="R105" s="1"/>
  <c r="T105" s="1"/>
  <c r="T99"/>
  <c r="O81"/>
  <c r="Q81" s="1"/>
  <c r="S81" s="1"/>
  <c r="T81" s="1"/>
  <c r="N129"/>
  <c r="P129" s="1"/>
  <c r="R129" s="1"/>
  <c r="T129" s="1"/>
  <c r="T249"/>
  <c r="A6" i="10"/>
  <c r="Q83" i="6"/>
  <c r="B6" i="10" s="1"/>
  <c r="G249" i="6"/>
  <c r="Q249" s="1"/>
  <c r="P249"/>
  <c r="H318"/>
  <c r="Q318"/>
  <c r="H354"/>
  <c r="Q354"/>
  <c r="H321"/>
  <c r="Q321"/>
  <c r="G309"/>
  <c r="P309"/>
  <c r="H294"/>
  <c r="Q294"/>
  <c r="H348"/>
  <c r="Q348"/>
  <c r="A17" i="10"/>
  <c r="P4" i="6"/>
  <c r="B17" i="10" s="1"/>
  <c r="G255" i="6"/>
  <c r="Q255" s="1"/>
  <c r="P255"/>
  <c r="H306"/>
  <c r="Q306"/>
  <c r="G285"/>
  <c r="P285"/>
  <c r="G279"/>
  <c r="P279"/>
  <c r="H342"/>
  <c r="Q342"/>
  <c r="G312"/>
  <c r="P312"/>
  <c r="T93" i="1"/>
  <c r="T248"/>
  <c r="T297"/>
  <c r="T253"/>
  <c r="T112"/>
  <c r="T177"/>
  <c r="G270" i="6"/>
  <c r="P270"/>
  <c r="H369"/>
  <c r="Q369"/>
  <c r="H282"/>
  <c r="Q282"/>
  <c r="H315"/>
  <c r="Q315"/>
  <c r="G366"/>
  <c r="P366"/>
  <c r="H336"/>
  <c r="Q336"/>
  <c r="N85" i="1"/>
  <c r="P85" s="1"/>
  <c r="R85" s="1"/>
  <c r="O85"/>
  <c r="Q85" s="1"/>
  <c r="S85" s="1"/>
  <c r="O41"/>
  <c r="Q41" s="1"/>
  <c r="S41" s="1"/>
  <c r="N41"/>
  <c r="P41" s="1"/>
  <c r="R41" s="1"/>
  <c r="N44"/>
  <c r="P44" s="1"/>
  <c r="R44" s="1"/>
  <c r="O44"/>
  <c r="Q44" s="1"/>
  <c r="S44" s="1"/>
  <c r="O305"/>
  <c r="Q305" s="1"/>
  <c r="S305" s="1"/>
  <c r="N305"/>
  <c r="P305" s="1"/>
  <c r="R305" s="1"/>
  <c r="N198"/>
  <c r="P198" s="1"/>
  <c r="R198" s="1"/>
  <c r="O198"/>
  <c r="Q198" s="1"/>
  <c r="S198" s="1"/>
  <c r="N353"/>
  <c r="P353" s="1"/>
  <c r="R353" s="1"/>
  <c r="O353"/>
  <c r="Q353" s="1"/>
  <c r="S353" s="1"/>
  <c r="N74"/>
  <c r="P74" s="1"/>
  <c r="R74" s="1"/>
  <c r="O74"/>
  <c r="Q74" s="1"/>
  <c r="S74" s="1"/>
  <c r="N68"/>
  <c r="P68" s="1"/>
  <c r="R68" s="1"/>
  <c r="O68"/>
  <c r="Q68" s="1"/>
  <c r="S68" s="1"/>
  <c r="O341"/>
  <c r="Q341" s="1"/>
  <c r="S341" s="1"/>
  <c r="N341"/>
  <c r="P341" s="1"/>
  <c r="R341" s="1"/>
  <c r="N381"/>
  <c r="P381" s="1"/>
  <c r="R381" s="1"/>
  <c r="O381"/>
  <c r="Q381" s="1"/>
  <c r="S381" s="1"/>
  <c r="N339"/>
  <c r="P339" s="1"/>
  <c r="R339" s="1"/>
  <c r="O339"/>
  <c r="Q339" s="1"/>
  <c r="S339" s="1"/>
  <c r="O46"/>
  <c r="Q46" s="1"/>
  <c r="S46" s="1"/>
  <c r="N46"/>
  <c r="P46" s="1"/>
  <c r="R46" s="1"/>
  <c r="O144"/>
  <c r="Q144" s="1"/>
  <c r="S144" s="1"/>
  <c r="N144"/>
  <c r="P144" s="1"/>
  <c r="R144" s="1"/>
  <c r="N195"/>
  <c r="P195" s="1"/>
  <c r="R195" s="1"/>
  <c r="O195"/>
  <c r="Q195" s="1"/>
  <c r="S195" s="1"/>
  <c r="O204"/>
  <c r="Q204" s="1"/>
  <c r="S204" s="1"/>
  <c r="N204"/>
  <c r="P204" s="1"/>
  <c r="R204" s="1"/>
  <c r="N27"/>
  <c r="P27" s="1"/>
  <c r="R27" s="1"/>
  <c r="O27"/>
  <c r="Q27" s="1"/>
  <c r="S27" s="1"/>
  <c r="N383"/>
  <c r="P383" s="1"/>
  <c r="R383" s="1"/>
  <c r="O383"/>
  <c r="Q383" s="1"/>
  <c r="S383" s="1"/>
  <c r="O185"/>
  <c r="Q185" s="1"/>
  <c r="S185" s="1"/>
  <c r="N185"/>
  <c r="P185" s="1"/>
  <c r="R185" s="1"/>
  <c r="N25"/>
  <c r="P25" s="1"/>
  <c r="R25" s="1"/>
  <c r="O25"/>
  <c r="Q25" s="1"/>
  <c r="S25" s="1"/>
  <c r="O225"/>
  <c r="Q225" s="1"/>
  <c r="S225" s="1"/>
  <c r="N225"/>
  <c r="P225" s="1"/>
  <c r="R225" s="1"/>
  <c r="N148"/>
  <c r="P148" s="1"/>
  <c r="R148" s="1"/>
  <c r="O148"/>
  <c r="Q148" s="1"/>
  <c r="S148" s="1"/>
  <c r="N165"/>
  <c r="P165" s="1"/>
  <c r="R165" s="1"/>
  <c r="O165"/>
  <c r="Q165" s="1"/>
  <c r="S165" s="1"/>
  <c r="F16" i="6"/>
  <c r="P16" s="1"/>
  <c r="F42"/>
  <c r="P42" s="1"/>
  <c r="F333"/>
  <c r="P333" s="1"/>
  <c r="F6"/>
  <c r="P6" s="1"/>
  <c r="N34" i="1"/>
  <c r="P34" s="1"/>
  <c r="R34" s="1"/>
  <c r="O34"/>
  <c r="Q34" s="1"/>
  <c r="S34" s="1"/>
  <c r="O192"/>
  <c r="Q192" s="1"/>
  <c r="S192" s="1"/>
  <c r="N192"/>
  <c r="P192" s="1"/>
  <c r="R192" s="1"/>
  <c r="N259"/>
  <c r="P259" s="1"/>
  <c r="R259" s="1"/>
  <c r="O259"/>
  <c r="Q259" s="1"/>
  <c r="S259" s="1"/>
  <c r="N367"/>
  <c r="P367" s="1"/>
  <c r="R367" s="1"/>
  <c r="O367"/>
  <c r="Q367" s="1"/>
  <c r="S367" s="1"/>
  <c r="O374"/>
  <c r="Q374" s="1"/>
  <c r="S374" s="1"/>
  <c r="N374"/>
  <c r="P374" s="1"/>
  <c r="R374" s="1"/>
  <c r="N154"/>
  <c r="P154" s="1"/>
  <c r="R154" s="1"/>
  <c r="O154"/>
  <c r="Q154" s="1"/>
  <c r="S154" s="1"/>
  <c r="O86"/>
  <c r="Q86" s="1"/>
  <c r="S86" s="1"/>
  <c r="N86"/>
  <c r="P86" s="1"/>
  <c r="R86" s="1"/>
  <c r="N120"/>
  <c r="P120" s="1"/>
  <c r="R120" s="1"/>
  <c r="O120"/>
  <c r="Q120" s="1"/>
  <c r="S120" s="1"/>
  <c r="N361"/>
  <c r="P361" s="1"/>
  <c r="R361" s="1"/>
  <c r="O361"/>
  <c r="Q361" s="1"/>
  <c r="S361" s="1"/>
  <c r="N250"/>
  <c r="P250" s="1"/>
  <c r="R250" s="1"/>
  <c r="O250"/>
  <c r="Q250" s="1"/>
  <c r="S250" s="1"/>
  <c r="N64"/>
  <c r="P64" s="1"/>
  <c r="R64" s="1"/>
  <c r="O64"/>
  <c r="Q64" s="1"/>
  <c r="S64" s="1"/>
  <c r="N53"/>
  <c r="P53" s="1"/>
  <c r="R53" s="1"/>
  <c r="O53"/>
  <c r="Q53" s="1"/>
  <c r="S53" s="1"/>
  <c r="N263"/>
  <c r="P263" s="1"/>
  <c r="R263" s="1"/>
  <c r="O263"/>
  <c r="Q263" s="1"/>
  <c r="S263" s="1"/>
  <c r="O265"/>
  <c r="Q265" s="1"/>
  <c r="S265" s="1"/>
  <c r="N265"/>
  <c r="P265" s="1"/>
  <c r="R265" s="1"/>
  <c r="O88"/>
  <c r="Q88" s="1"/>
  <c r="S88" s="1"/>
  <c r="N88"/>
  <c r="P88" s="1"/>
  <c r="R88" s="1"/>
  <c r="N206"/>
  <c r="P206" s="1"/>
  <c r="R206" s="1"/>
  <c r="O206"/>
  <c r="Q206" s="1"/>
  <c r="S206" s="1"/>
  <c r="O308"/>
  <c r="Q308" s="1"/>
  <c r="S308" s="1"/>
  <c r="N308"/>
  <c r="P308" s="1"/>
  <c r="R308" s="1"/>
  <c r="N278"/>
  <c r="P278" s="1"/>
  <c r="R278" s="1"/>
  <c r="O278"/>
  <c r="Q278" s="1"/>
  <c r="S278" s="1"/>
  <c r="N159"/>
  <c r="P159" s="1"/>
  <c r="R159" s="1"/>
  <c r="O159"/>
  <c r="Q159" s="1"/>
  <c r="S159" s="1"/>
  <c r="N321"/>
  <c r="P321" s="1"/>
  <c r="R321" s="1"/>
  <c r="O321"/>
  <c r="Q321" s="1"/>
  <c r="S321" s="1"/>
  <c r="N103"/>
  <c r="P103" s="1"/>
  <c r="R103" s="1"/>
  <c r="O103"/>
  <c r="Q103" s="1"/>
  <c r="S103" s="1"/>
  <c r="N340"/>
  <c r="P340" s="1"/>
  <c r="R340" s="1"/>
  <c r="O340"/>
  <c r="Q340" s="1"/>
  <c r="S340" s="1"/>
  <c r="O162"/>
  <c r="Q162" s="1"/>
  <c r="S162" s="1"/>
  <c r="N162"/>
  <c r="P162" s="1"/>
  <c r="R162" s="1"/>
  <c r="N35"/>
  <c r="P35" s="1"/>
  <c r="R35" s="1"/>
  <c r="O35"/>
  <c r="Q35" s="1"/>
  <c r="S35" s="1"/>
  <c r="O317"/>
  <c r="Q317" s="1"/>
  <c r="S317" s="1"/>
  <c r="N317"/>
  <c r="P317" s="1"/>
  <c r="R317" s="1"/>
  <c r="O276"/>
  <c r="Q276" s="1"/>
  <c r="S276" s="1"/>
  <c r="N276"/>
  <c r="P276" s="1"/>
  <c r="R276" s="1"/>
  <c r="O313"/>
  <c r="Q313" s="1"/>
  <c r="S313" s="1"/>
  <c r="N313"/>
  <c r="P313" s="1"/>
  <c r="R313" s="1"/>
  <c r="O217"/>
  <c r="Q217" s="1"/>
  <c r="S217" s="1"/>
  <c r="N217"/>
  <c r="P217" s="1"/>
  <c r="R217" s="1"/>
  <c r="N221"/>
  <c r="P221" s="1"/>
  <c r="R221" s="1"/>
  <c r="O221"/>
  <c r="Q221" s="1"/>
  <c r="S221" s="1"/>
  <c r="N136"/>
  <c r="P136" s="1"/>
  <c r="R136" s="1"/>
  <c r="O136"/>
  <c r="Q136" s="1"/>
  <c r="S136" s="1"/>
  <c r="G41" i="6"/>
  <c r="Q41" s="1"/>
  <c r="G81"/>
  <c r="Q81" s="1"/>
  <c r="F46"/>
  <c r="P46" s="1"/>
  <c r="F19"/>
  <c r="P19" s="1"/>
  <c r="G75"/>
  <c r="Q75" s="1"/>
  <c r="G69"/>
  <c r="Q69" s="1"/>
  <c r="G17"/>
  <c r="Q17" s="1"/>
  <c r="O216" i="1"/>
  <c r="Q216" s="1"/>
  <c r="S216" s="1"/>
  <c r="N216"/>
  <c r="P216" s="1"/>
  <c r="R216" s="1"/>
  <c r="O320"/>
  <c r="Q320" s="1"/>
  <c r="S320" s="1"/>
  <c r="N320"/>
  <c r="P320" s="1"/>
  <c r="R320" s="1"/>
  <c r="O309"/>
  <c r="Q309" s="1"/>
  <c r="S309" s="1"/>
  <c r="N309"/>
  <c r="P309" s="1"/>
  <c r="R309" s="1"/>
  <c r="N202"/>
  <c r="P202" s="1"/>
  <c r="R202" s="1"/>
  <c r="O202"/>
  <c r="Q202" s="1"/>
  <c r="S202" s="1"/>
  <c r="O212"/>
  <c r="Q212" s="1"/>
  <c r="S212" s="1"/>
  <c r="N212"/>
  <c r="P212" s="1"/>
  <c r="R212" s="1"/>
  <c r="N346"/>
  <c r="P346" s="1"/>
  <c r="R346" s="1"/>
  <c r="O346"/>
  <c r="Q346" s="1"/>
  <c r="S346" s="1"/>
  <c r="G32" i="6"/>
  <c r="Q32" s="1"/>
  <c r="F5"/>
  <c r="P5" s="1"/>
  <c r="F64"/>
  <c r="P64" s="1"/>
  <c r="G8"/>
  <c r="Q8" s="1"/>
  <c r="T205" i="1"/>
  <c r="T90"/>
  <c r="T100"/>
  <c r="T36"/>
  <c r="O70"/>
  <c r="Q70" s="1"/>
  <c r="S70" s="1"/>
  <c r="N70"/>
  <c r="P70" s="1"/>
  <c r="R70" s="1"/>
  <c r="O72"/>
  <c r="Q72" s="1"/>
  <c r="S72" s="1"/>
  <c r="N72"/>
  <c r="P72" s="1"/>
  <c r="R72" s="1"/>
  <c r="N186"/>
  <c r="P186" s="1"/>
  <c r="R186" s="1"/>
  <c r="O186"/>
  <c r="Q186" s="1"/>
  <c r="S186" s="1"/>
  <c r="N156"/>
  <c r="P156" s="1"/>
  <c r="R156" s="1"/>
  <c r="O156"/>
  <c r="Q156" s="1"/>
  <c r="S156" s="1"/>
  <c r="N322"/>
  <c r="P322" s="1"/>
  <c r="R322" s="1"/>
  <c r="O322"/>
  <c r="Q322" s="1"/>
  <c r="S322" s="1"/>
  <c r="O45"/>
  <c r="Q45" s="1"/>
  <c r="S45" s="1"/>
  <c r="N45"/>
  <c r="P45" s="1"/>
  <c r="R45" s="1"/>
  <c r="O114"/>
  <c r="Q114" s="1"/>
  <c r="S114" s="1"/>
  <c r="N114"/>
  <c r="P114" s="1"/>
  <c r="R114" s="1"/>
  <c r="O289"/>
  <c r="Q289" s="1"/>
  <c r="S289" s="1"/>
  <c r="N289"/>
  <c r="P289" s="1"/>
  <c r="R289" s="1"/>
  <c r="O200"/>
  <c r="Q200" s="1"/>
  <c r="S200" s="1"/>
  <c r="N200"/>
  <c r="P200" s="1"/>
  <c r="R200" s="1"/>
  <c r="N181"/>
  <c r="P181" s="1"/>
  <c r="R181" s="1"/>
  <c r="O181"/>
  <c r="Q181" s="1"/>
  <c r="S181" s="1"/>
  <c r="N66"/>
  <c r="P66" s="1"/>
  <c r="R66" s="1"/>
  <c r="O66"/>
  <c r="Q66" s="1"/>
  <c r="S66" s="1"/>
  <c r="O372"/>
  <c r="Q372" s="1"/>
  <c r="S372" s="1"/>
  <c r="N372"/>
  <c r="P372" s="1"/>
  <c r="R372" s="1"/>
  <c r="N26"/>
  <c r="P26" s="1"/>
  <c r="R26" s="1"/>
  <c r="O26"/>
  <c r="Q26" s="1"/>
  <c r="S26" s="1"/>
  <c r="N147"/>
  <c r="P147" s="1"/>
  <c r="R147" s="1"/>
  <c r="O147"/>
  <c r="Q147" s="1"/>
  <c r="S147" s="1"/>
  <c r="N358"/>
  <c r="P358" s="1"/>
  <c r="R358" s="1"/>
  <c r="O358"/>
  <c r="Q358" s="1"/>
  <c r="S358" s="1"/>
  <c r="N329"/>
  <c r="P329" s="1"/>
  <c r="R329" s="1"/>
  <c r="O329"/>
  <c r="Q329" s="1"/>
  <c r="S329" s="1"/>
  <c r="O145"/>
  <c r="Q145" s="1"/>
  <c r="S145" s="1"/>
  <c r="N145"/>
  <c r="P145" s="1"/>
  <c r="R145" s="1"/>
  <c r="O369"/>
  <c r="Q369" s="1"/>
  <c r="S369" s="1"/>
  <c r="N369"/>
  <c r="P369" s="1"/>
  <c r="R369" s="1"/>
  <c r="O365"/>
  <c r="Q365" s="1"/>
  <c r="S365" s="1"/>
  <c r="N365"/>
  <c r="P365" s="1"/>
  <c r="R365" s="1"/>
  <c r="N373"/>
  <c r="P373" s="1"/>
  <c r="R373" s="1"/>
  <c r="O373"/>
  <c r="Q373" s="1"/>
  <c r="S373" s="1"/>
  <c r="O137"/>
  <c r="Q137" s="1"/>
  <c r="S137" s="1"/>
  <c r="N137"/>
  <c r="P137" s="1"/>
  <c r="R137" s="1"/>
  <c r="G50" i="6"/>
  <c r="Q50" s="1"/>
  <c r="G23"/>
  <c r="Q23" s="1"/>
  <c r="F345"/>
  <c r="P345" s="1"/>
  <c r="F79"/>
  <c r="P79" s="1"/>
  <c r="G53"/>
  <c r="Q53" s="1"/>
  <c r="G26"/>
  <c r="Q26" s="1"/>
  <c r="O65" i="1"/>
  <c r="Q65" s="1"/>
  <c r="S65" s="1"/>
  <c r="N65"/>
  <c r="P65" s="1"/>
  <c r="R65" s="1"/>
  <c r="O180"/>
  <c r="Q180" s="1"/>
  <c r="S180" s="1"/>
  <c r="N180"/>
  <c r="P180" s="1"/>
  <c r="R180" s="1"/>
  <c r="N219"/>
  <c r="P219" s="1"/>
  <c r="R219" s="1"/>
  <c r="O219"/>
  <c r="Q219" s="1"/>
  <c r="S219" s="1"/>
  <c r="O92"/>
  <c r="Q92" s="1"/>
  <c r="S92" s="1"/>
  <c r="N92"/>
  <c r="P92" s="1"/>
  <c r="R92" s="1"/>
  <c r="N121"/>
  <c r="P121" s="1"/>
  <c r="R121" s="1"/>
  <c r="O121"/>
  <c r="Q121" s="1"/>
  <c r="S121" s="1"/>
  <c r="N61"/>
  <c r="P61" s="1"/>
  <c r="R61" s="1"/>
  <c r="O61"/>
  <c r="Q61" s="1"/>
  <c r="S61" s="1"/>
  <c r="N94"/>
  <c r="P94" s="1"/>
  <c r="R94" s="1"/>
  <c r="O94"/>
  <c r="Q94" s="1"/>
  <c r="S94" s="1"/>
  <c r="O228"/>
  <c r="Q228" s="1"/>
  <c r="S228" s="1"/>
  <c r="N228"/>
  <c r="P228" s="1"/>
  <c r="R228" s="1"/>
  <c r="O190"/>
  <c r="Q190" s="1"/>
  <c r="S190" s="1"/>
  <c r="N190"/>
  <c r="P190" s="1"/>
  <c r="R190" s="1"/>
  <c r="O101"/>
  <c r="Q101" s="1"/>
  <c r="S101" s="1"/>
  <c r="N101"/>
  <c r="P101" s="1"/>
  <c r="R101" s="1"/>
  <c r="N378"/>
  <c r="P378" s="1"/>
  <c r="R378" s="1"/>
  <c r="O378"/>
  <c r="Q378" s="1"/>
  <c r="S378" s="1"/>
  <c r="O130"/>
  <c r="Q130" s="1"/>
  <c r="S130" s="1"/>
  <c r="N130"/>
  <c r="P130" s="1"/>
  <c r="R130" s="1"/>
  <c r="N22"/>
  <c r="P22" s="1"/>
  <c r="R22" s="1"/>
  <c r="O22"/>
  <c r="Q22" s="1"/>
  <c r="S22" s="1"/>
  <c r="N98"/>
  <c r="P98" s="1"/>
  <c r="R98" s="1"/>
  <c r="O98"/>
  <c r="Q98" s="1"/>
  <c r="S98" s="1"/>
  <c r="O279"/>
  <c r="Q279" s="1"/>
  <c r="S279" s="1"/>
  <c r="N279"/>
  <c r="P279" s="1"/>
  <c r="R279" s="1"/>
  <c r="O337"/>
  <c r="Q337" s="1"/>
  <c r="S337" s="1"/>
  <c r="N337"/>
  <c r="P337" s="1"/>
  <c r="R337" s="1"/>
  <c r="O127"/>
  <c r="Q127" s="1"/>
  <c r="S127" s="1"/>
  <c r="N127"/>
  <c r="P127" s="1"/>
  <c r="R127" s="1"/>
  <c r="O264"/>
  <c r="Q264" s="1"/>
  <c r="S264" s="1"/>
  <c r="N264"/>
  <c r="P264" s="1"/>
  <c r="R264" s="1"/>
  <c r="N31"/>
  <c r="P31" s="1"/>
  <c r="R31" s="1"/>
  <c r="O31"/>
  <c r="Q31" s="1"/>
  <c r="S31" s="1"/>
  <c r="N334"/>
  <c r="P334" s="1"/>
  <c r="R334" s="1"/>
  <c r="O334"/>
  <c r="Q334" s="1"/>
  <c r="S334" s="1"/>
  <c r="N126"/>
  <c r="P126" s="1"/>
  <c r="R126" s="1"/>
  <c r="O126"/>
  <c r="Q126" s="1"/>
  <c r="S126" s="1"/>
  <c r="O359"/>
  <c r="Q359" s="1"/>
  <c r="S359" s="1"/>
  <c r="N359"/>
  <c r="P359" s="1"/>
  <c r="R359" s="1"/>
  <c r="O110"/>
  <c r="Q110" s="1"/>
  <c r="S110" s="1"/>
  <c r="N110"/>
  <c r="P110" s="1"/>
  <c r="R110" s="1"/>
  <c r="O164"/>
  <c r="Q164" s="1"/>
  <c r="S164" s="1"/>
  <c r="N164"/>
  <c r="P164" s="1"/>
  <c r="R164" s="1"/>
  <c r="O232"/>
  <c r="Q232" s="1"/>
  <c r="S232" s="1"/>
  <c r="N232"/>
  <c r="P232" s="1"/>
  <c r="R232" s="1"/>
  <c r="O151"/>
  <c r="Q151" s="1"/>
  <c r="S151" s="1"/>
  <c r="N151"/>
  <c r="P151" s="1"/>
  <c r="R151" s="1"/>
  <c r="O196"/>
  <c r="Q196" s="1"/>
  <c r="S196" s="1"/>
  <c r="N196"/>
  <c r="P196" s="1"/>
  <c r="R196" s="1"/>
  <c r="O191"/>
  <c r="Q191" s="1"/>
  <c r="S191" s="1"/>
  <c r="N191"/>
  <c r="P191" s="1"/>
  <c r="R191" s="1"/>
  <c r="O287"/>
  <c r="Q287" s="1"/>
  <c r="S287" s="1"/>
  <c r="N287"/>
  <c r="P287" s="1"/>
  <c r="R287" s="1"/>
  <c r="G14" i="6"/>
  <c r="Q14" s="1"/>
  <c r="F195"/>
  <c r="P195" s="1"/>
  <c r="G20"/>
  <c r="Q20" s="1"/>
  <c r="G62"/>
  <c r="Q62" s="1"/>
  <c r="O140" i="1"/>
  <c r="Q140" s="1"/>
  <c r="S140" s="1"/>
  <c r="N140"/>
  <c r="P140" s="1"/>
  <c r="R140" s="1"/>
  <c r="N299"/>
  <c r="P299" s="1"/>
  <c r="R299" s="1"/>
  <c r="O299"/>
  <c r="Q299" s="1"/>
  <c r="S299" s="1"/>
  <c r="O277"/>
  <c r="Q277" s="1"/>
  <c r="S277" s="1"/>
  <c r="N277"/>
  <c r="P277" s="1"/>
  <c r="R277" s="1"/>
  <c r="N179"/>
  <c r="P179" s="1"/>
  <c r="R179" s="1"/>
  <c r="O179"/>
  <c r="Q179" s="1"/>
  <c r="S179" s="1"/>
  <c r="O319"/>
  <c r="Q319" s="1"/>
  <c r="S319" s="1"/>
  <c r="N319"/>
  <c r="P319" s="1"/>
  <c r="R319" s="1"/>
  <c r="O274"/>
  <c r="Q274" s="1"/>
  <c r="S274" s="1"/>
  <c r="N274"/>
  <c r="P274" s="1"/>
  <c r="R274" s="1"/>
  <c r="N356"/>
  <c r="P356" s="1"/>
  <c r="R356" s="1"/>
  <c r="O356"/>
  <c r="Q356" s="1"/>
  <c r="S356" s="1"/>
  <c r="F25" i="6"/>
  <c r="P25" s="1"/>
  <c r="G38"/>
  <c r="Q38" s="1"/>
  <c r="F351"/>
  <c r="P351" s="1"/>
  <c r="G66"/>
  <c r="Q66" s="1"/>
  <c r="O29" i="1"/>
  <c r="Q29" s="1"/>
  <c r="S29" s="1"/>
  <c r="N29"/>
  <c r="P29" s="1"/>
  <c r="R29" s="1"/>
  <c r="N117"/>
  <c r="P117" s="1"/>
  <c r="R117" s="1"/>
  <c r="O117"/>
  <c r="Q117" s="1"/>
  <c r="S117" s="1"/>
  <c r="N385"/>
  <c r="P385" s="1"/>
  <c r="R385" s="1"/>
  <c r="O385"/>
  <c r="Q385" s="1"/>
  <c r="S385" s="1"/>
  <c r="O227"/>
  <c r="Q227" s="1"/>
  <c r="S227" s="1"/>
  <c r="N227"/>
  <c r="P227" s="1"/>
  <c r="R227" s="1"/>
  <c r="N366"/>
  <c r="P366" s="1"/>
  <c r="R366" s="1"/>
  <c r="O366"/>
  <c r="Q366" s="1"/>
  <c r="S366" s="1"/>
  <c r="N106"/>
  <c r="P106" s="1"/>
  <c r="R106" s="1"/>
  <c r="O106"/>
  <c r="Q106" s="1"/>
  <c r="S106" s="1"/>
  <c r="N285"/>
  <c r="P285" s="1"/>
  <c r="R285" s="1"/>
  <c r="O285"/>
  <c r="Q285" s="1"/>
  <c r="S285" s="1"/>
  <c r="N376"/>
  <c r="P376" s="1"/>
  <c r="R376" s="1"/>
  <c r="O376"/>
  <c r="Q376" s="1"/>
  <c r="S376" s="1"/>
  <c r="N168"/>
  <c r="P168" s="1"/>
  <c r="R168" s="1"/>
  <c r="O168"/>
  <c r="Q168" s="1"/>
  <c r="S168" s="1"/>
  <c r="N352"/>
  <c r="P352" s="1"/>
  <c r="R352" s="1"/>
  <c r="O352"/>
  <c r="Q352" s="1"/>
  <c r="S352" s="1"/>
  <c r="N149"/>
  <c r="P149" s="1"/>
  <c r="R149" s="1"/>
  <c r="O149"/>
  <c r="Q149" s="1"/>
  <c r="S149" s="1"/>
  <c r="O355"/>
  <c r="Q355" s="1"/>
  <c r="S355" s="1"/>
  <c r="N355"/>
  <c r="P355" s="1"/>
  <c r="R355" s="1"/>
  <c r="O50"/>
  <c r="Q50" s="1"/>
  <c r="S50" s="1"/>
  <c r="N50"/>
  <c r="P50" s="1"/>
  <c r="R50" s="1"/>
  <c r="O291"/>
  <c r="Q291" s="1"/>
  <c r="S291" s="1"/>
  <c r="N291"/>
  <c r="P291" s="1"/>
  <c r="R291" s="1"/>
  <c r="N256"/>
  <c r="P256" s="1"/>
  <c r="R256" s="1"/>
  <c r="O256"/>
  <c r="Q256" s="1"/>
  <c r="S256" s="1"/>
  <c r="N119"/>
  <c r="P119" s="1"/>
  <c r="R119" s="1"/>
  <c r="O119"/>
  <c r="Q119" s="1"/>
  <c r="S119" s="1"/>
  <c r="O327"/>
  <c r="Q327" s="1"/>
  <c r="S327" s="1"/>
  <c r="N327"/>
  <c r="P327" s="1"/>
  <c r="R327" s="1"/>
  <c r="O294"/>
  <c r="Q294" s="1"/>
  <c r="S294" s="1"/>
  <c r="N294"/>
  <c r="P294" s="1"/>
  <c r="R294" s="1"/>
  <c r="O95"/>
  <c r="Q95" s="1"/>
  <c r="S95" s="1"/>
  <c r="N95"/>
  <c r="P95" s="1"/>
  <c r="R95" s="1"/>
  <c r="N284"/>
  <c r="P284" s="1"/>
  <c r="R284" s="1"/>
  <c r="O284"/>
  <c r="Q284" s="1"/>
  <c r="S284" s="1"/>
  <c r="N193"/>
  <c r="P193" s="1"/>
  <c r="R193" s="1"/>
  <c r="O193"/>
  <c r="Q193" s="1"/>
  <c r="S193" s="1"/>
  <c r="N47"/>
  <c r="P47" s="1"/>
  <c r="R47" s="1"/>
  <c r="O47"/>
  <c r="Q47" s="1"/>
  <c r="S47" s="1"/>
  <c r="O333"/>
  <c r="Q333" s="1"/>
  <c r="S333" s="1"/>
  <c r="N333"/>
  <c r="P333" s="1"/>
  <c r="R333" s="1"/>
  <c r="F61" i="6"/>
  <c r="P61" s="1"/>
  <c r="F37"/>
  <c r="P37" s="1"/>
  <c r="F10"/>
  <c r="P10" s="1"/>
  <c r="G72"/>
  <c r="Q72" s="1"/>
  <c r="G47"/>
  <c r="Q47" s="1"/>
  <c r="G29"/>
  <c r="Q29" s="1"/>
  <c r="F57"/>
  <c r="P57" s="1"/>
  <c r="F34"/>
  <c r="P34" s="1"/>
  <c r="N113" i="1"/>
  <c r="P113" s="1"/>
  <c r="R113" s="1"/>
  <c r="O113"/>
  <c r="Q113" s="1"/>
  <c r="S113" s="1"/>
  <c r="N281"/>
  <c r="P281" s="1"/>
  <c r="R281" s="1"/>
  <c r="O281"/>
  <c r="Q281" s="1"/>
  <c r="S281" s="1"/>
  <c r="O296"/>
  <c r="Q296" s="1"/>
  <c r="S296" s="1"/>
  <c r="N296"/>
  <c r="P296" s="1"/>
  <c r="R296" s="1"/>
  <c r="O63"/>
  <c r="Q63" s="1"/>
  <c r="S63" s="1"/>
  <c r="N63"/>
  <c r="P63" s="1"/>
  <c r="R63" s="1"/>
  <c r="N43"/>
  <c r="P43" s="1"/>
  <c r="R43" s="1"/>
  <c r="O43"/>
  <c r="Q43" s="1"/>
  <c r="S43" s="1"/>
  <c r="N73"/>
  <c r="P73" s="1"/>
  <c r="R73" s="1"/>
  <c r="O73"/>
  <c r="Q73" s="1"/>
  <c r="S73" s="1"/>
  <c r="N176"/>
  <c r="P176" s="1"/>
  <c r="R176" s="1"/>
  <c r="O176"/>
  <c r="Q176" s="1"/>
  <c r="S176" s="1"/>
  <c r="O382"/>
  <c r="Q382" s="1"/>
  <c r="S382" s="1"/>
  <c r="N382"/>
  <c r="P382" s="1"/>
  <c r="R382" s="1"/>
  <c r="O380"/>
  <c r="Q380" s="1"/>
  <c r="S380" s="1"/>
  <c r="N380"/>
  <c r="P380" s="1"/>
  <c r="R380" s="1"/>
  <c r="O38"/>
  <c r="Q38" s="1"/>
  <c r="S38" s="1"/>
  <c r="N38"/>
  <c r="P38" s="1"/>
  <c r="R38" s="1"/>
  <c r="O280"/>
  <c r="Q280" s="1"/>
  <c r="S280" s="1"/>
  <c r="N280"/>
  <c r="P280" s="1"/>
  <c r="R280" s="1"/>
  <c r="O371"/>
  <c r="Q371" s="1"/>
  <c r="S371" s="1"/>
  <c r="N371"/>
  <c r="P371" s="1"/>
  <c r="R371" s="1"/>
  <c r="O304"/>
  <c r="Q304" s="1"/>
  <c r="S304" s="1"/>
  <c r="N304"/>
  <c r="P304" s="1"/>
  <c r="R304" s="1"/>
  <c r="N78"/>
  <c r="P78" s="1"/>
  <c r="R78" s="1"/>
  <c r="O78"/>
  <c r="Q78" s="1"/>
  <c r="S78" s="1"/>
  <c r="O269"/>
  <c r="Q269" s="1"/>
  <c r="S269" s="1"/>
  <c r="N269"/>
  <c r="P269" s="1"/>
  <c r="R269" s="1"/>
  <c r="O316"/>
  <c r="Q316" s="1"/>
  <c r="S316" s="1"/>
  <c r="N316"/>
  <c r="P316" s="1"/>
  <c r="R316" s="1"/>
  <c r="N360"/>
  <c r="P360" s="1"/>
  <c r="R360" s="1"/>
  <c r="O360"/>
  <c r="Q360" s="1"/>
  <c r="S360" s="1"/>
  <c r="O235"/>
  <c r="Q235" s="1"/>
  <c r="S235" s="1"/>
  <c r="N235"/>
  <c r="P235" s="1"/>
  <c r="R235" s="1"/>
  <c r="N52"/>
  <c r="P52" s="1"/>
  <c r="R52" s="1"/>
  <c r="O52"/>
  <c r="Q52" s="1"/>
  <c r="S52" s="1"/>
  <c r="O56"/>
  <c r="Q56" s="1"/>
  <c r="S56" s="1"/>
  <c r="N56"/>
  <c r="P56" s="1"/>
  <c r="R56" s="1"/>
  <c r="O199"/>
  <c r="Q199" s="1"/>
  <c r="S199" s="1"/>
  <c r="N199"/>
  <c r="P199" s="1"/>
  <c r="R199" s="1"/>
  <c r="N207"/>
  <c r="P207" s="1"/>
  <c r="R207" s="1"/>
  <c r="O207"/>
  <c r="Q207" s="1"/>
  <c r="S207" s="1"/>
  <c r="O60"/>
  <c r="Q60" s="1"/>
  <c r="S60" s="1"/>
  <c r="N60"/>
  <c r="P60" s="1"/>
  <c r="R60" s="1"/>
  <c r="N109"/>
  <c r="P109" s="1"/>
  <c r="R109" s="1"/>
  <c r="O109"/>
  <c r="Q109" s="1"/>
  <c r="S109" s="1"/>
  <c r="N370"/>
  <c r="P370" s="1"/>
  <c r="R370" s="1"/>
  <c r="O370"/>
  <c r="Q370" s="1"/>
  <c r="S370" s="1"/>
  <c r="N138"/>
  <c r="P138" s="1"/>
  <c r="R138" s="1"/>
  <c r="O138"/>
  <c r="Q138" s="1"/>
  <c r="S138" s="1"/>
  <c r="N97"/>
  <c r="P97" s="1"/>
  <c r="R97" s="1"/>
  <c r="O97"/>
  <c r="Q97" s="1"/>
  <c r="S97" s="1"/>
  <c r="N362"/>
  <c r="P362" s="1"/>
  <c r="R362" s="1"/>
  <c r="O362"/>
  <c r="Q362" s="1"/>
  <c r="S362" s="1"/>
  <c r="O267"/>
  <c r="Q267" s="1"/>
  <c r="S267" s="1"/>
  <c r="N267"/>
  <c r="P267" s="1"/>
  <c r="R267" s="1"/>
  <c r="G56" i="6"/>
  <c r="Q56" s="1"/>
  <c r="F291"/>
  <c r="P291" s="1"/>
  <c r="F51"/>
  <c r="P51" s="1"/>
  <c r="F59"/>
  <c r="P59" s="1"/>
  <c r="G44"/>
  <c r="Q44" s="1"/>
  <c r="N40" i="1"/>
  <c r="P40" s="1"/>
  <c r="R40" s="1"/>
  <c r="O40"/>
  <c r="Q40" s="1"/>
  <c r="S40" s="1"/>
  <c r="N247"/>
  <c r="P247" s="1"/>
  <c r="R247" s="1"/>
  <c r="O247"/>
  <c r="Q247" s="1"/>
  <c r="S247" s="1"/>
  <c r="N210"/>
  <c r="P210" s="1"/>
  <c r="R210" s="1"/>
  <c r="O210"/>
  <c r="Q210" s="1"/>
  <c r="S210" s="1"/>
  <c r="N349"/>
  <c r="P349" s="1"/>
  <c r="R349" s="1"/>
  <c r="O349"/>
  <c r="Q349" s="1"/>
  <c r="S349" s="1"/>
  <c r="O241"/>
  <c r="Q241" s="1"/>
  <c r="S241" s="1"/>
  <c r="N241"/>
  <c r="P241" s="1"/>
  <c r="R241" s="1"/>
  <c r="O226"/>
  <c r="Q226" s="1"/>
  <c r="S226" s="1"/>
  <c r="N226"/>
  <c r="P226" s="1"/>
  <c r="R226" s="1"/>
  <c r="O194"/>
  <c r="Q194" s="1"/>
  <c r="S194" s="1"/>
  <c r="N194"/>
  <c r="P194" s="1"/>
  <c r="R194" s="1"/>
  <c r="F70" i="6"/>
  <c r="P70" s="1"/>
  <c r="G11"/>
  <c r="Q11" s="1"/>
  <c r="F28"/>
  <c r="P28" s="1"/>
  <c r="G78"/>
  <c r="Q78" s="1"/>
  <c r="G35"/>
  <c r="Q35" s="1"/>
  <c r="T328" i="1"/>
  <c r="T39"/>
  <c r="T118"/>
  <c r="T139"/>
  <c r="T318"/>
  <c r="T89"/>
  <c r="T170"/>
  <c r="T286"/>
  <c r="T243"/>
  <c r="T84"/>
  <c r="G204" i="6"/>
  <c r="Q204" s="1"/>
  <c r="G246"/>
  <c r="D5" i="10"/>
  <c r="C5"/>
  <c r="G258" i="6"/>
  <c r="G252"/>
  <c r="Q252" s="1"/>
  <c r="F251"/>
  <c r="F253"/>
  <c r="F250"/>
  <c r="G313"/>
  <c r="Q313" s="1"/>
  <c r="G303"/>
  <c r="Q303" s="1"/>
  <c r="G281"/>
  <c r="Q281" s="1"/>
  <c r="G339"/>
  <c r="Q339" s="1"/>
  <c r="G360"/>
  <c r="Q360" s="1"/>
  <c r="G362"/>
  <c r="Q362" s="1"/>
  <c r="G287"/>
  <c r="Q287" s="1"/>
  <c r="G350"/>
  <c r="Q350" s="1"/>
  <c r="G331"/>
  <c r="Q331" s="1"/>
  <c r="G323"/>
  <c r="Q323" s="1"/>
  <c r="G343"/>
  <c r="Q343" s="1"/>
  <c r="G347"/>
  <c r="Q347" s="1"/>
  <c r="G329"/>
  <c r="Q329" s="1"/>
  <c r="G365"/>
  <c r="Q365" s="1"/>
  <c r="G277"/>
  <c r="Q277" s="1"/>
  <c r="G330"/>
  <c r="Q330" s="1"/>
  <c r="G338"/>
  <c r="Q338" s="1"/>
  <c r="G319"/>
  <c r="Q319" s="1"/>
  <c r="F263"/>
  <c r="P263" s="1"/>
  <c r="G363"/>
  <c r="Q363" s="1"/>
  <c r="G353"/>
  <c r="Q353" s="1"/>
  <c r="G308"/>
  <c r="Q308" s="1"/>
  <c r="G344"/>
  <c r="Q344" s="1"/>
  <c r="G299"/>
  <c r="Q299" s="1"/>
  <c r="G337"/>
  <c r="Q337" s="1"/>
  <c r="G314"/>
  <c r="Q314" s="1"/>
  <c r="G307"/>
  <c r="Q307" s="1"/>
  <c r="G335"/>
  <c r="Q335" s="1"/>
  <c r="F261"/>
  <c r="P261" s="1"/>
  <c r="F256"/>
  <c r="F254"/>
  <c r="F257"/>
  <c r="P257" s="1"/>
  <c r="G280"/>
  <c r="Q280" s="1"/>
  <c r="G284"/>
  <c r="Q284" s="1"/>
  <c r="G304"/>
  <c r="Q304" s="1"/>
  <c r="G286"/>
  <c r="Q286" s="1"/>
  <c r="G295"/>
  <c r="Q295" s="1"/>
  <c r="G358"/>
  <c r="Q358" s="1"/>
  <c r="G300"/>
  <c r="Q300" s="1"/>
  <c r="G349"/>
  <c r="Q349" s="1"/>
  <c r="G368"/>
  <c r="Q368" s="1"/>
  <c r="F266"/>
  <c r="P266" s="1"/>
  <c r="G274"/>
  <c r="Q274" s="1"/>
  <c r="G283"/>
  <c r="Q283" s="1"/>
  <c r="G292"/>
  <c r="Q292" s="1"/>
  <c r="G326"/>
  <c r="Q326" s="1"/>
  <c r="G278"/>
  <c r="Q278" s="1"/>
  <c r="G298"/>
  <c r="Q298" s="1"/>
  <c r="G275"/>
  <c r="Q275" s="1"/>
  <c r="G310"/>
  <c r="Q310" s="1"/>
  <c r="G297"/>
  <c r="Q297" s="1"/>
  <c r="F268"/>
  <c r="P268" s="1"/>
  <c r="F269"/>
  <c r="P269" s="1"/>
  <c r="G361"/>
  <c r="Q361" s="1"/>
  <c r="G311"/>
  <c r="Q311" s="1"/>
  <c r="G288"/>
  <c r="Q288" s="1"/>
  <c r="G367"/>
  <c r="Q367" s="1"/>
  <c r="G267"/>
  <c r="Q267" s="1"/>
  <c r="G276"/>
  <c r="Q276" s="1"/>
  <c r="G317"/>
  <c r="Q317" s="1"/>
  <c r="G273"/>
  <c r="Q273" s="1"/>
  <c r="G271"/>
  <c r="Q271" s="1"/>
  <c r="F247"/>
  <c r="F248"/>
  <c r="F259"/>
  <c r="P259" s="1"/>
  <c r="G355"/>
  <c r="Q355" s="1"/>
  <c r="G364"/>
  <c r="Q364" s="1"/>
  <c r="G341"/>
  <c r="Q341" s="1"/>
  <c r="G328"/>
  <c r="Q328" s="1"/>
  <c r="G305"/>
  <c r="Q305" s="1"/>
  <c r="G293"/>
  <c r="Q293" s="1"/>
  <c r="G302"/>
  <c r="Q302" s="1"/>
  <c r="G359"/>
  <c r="Q359" s="1"/>
  <c r="G272"/>
  <c r="Q272" s="1"/>
  <c r="G356"/>
  <c r="Q356" s="1"/>
  <c r="G322"/>
  <c r="Q322" s="1"/>
  <c r="G357"/>
  <c r="Q357" s="1"/>
  <c r="G264"/>
  <c r="Q264" s="1"/>
  <c r="G324"/>
  <c r="Q324" s="1"/>
  <c r="G327"/>
  <c r="Q327" s="1"/>
  <c r="G346"/>
  <c r="Q346" s="1"/>
  <c r="G301"/>
  <c r="Q301" s="1"/>
  <c r="G352"/>
  <c r="Q352" s="1"/>
  <c r="F262"/>
  <c r="P262" s="1"/>
  <c r="F260"/>
  <c r="P260" s="1"/>
  <c r="G296"/>
  <c r="Q296" s="1"/>
  <c r="G332"/>
  <c r="Q332" s="1"/>
  <c r="G325"/>
  <c r="Q325" s="1"/>
  <c r="G334"/>
  <c r="Q334" s="1"/>
  <c r="G316"/>
  <c r="Q316" s="1"/>
  <c r="G320"/>
  <c r="Q320" s="1"/>
  <c r="G340"/>
  <c r="Q340" s="1"/>
  <c r="G289"/>
  <c r="Q289" s="1"/>
  <c r="G290"/>
  <c r="Q290" s="1"/>
  <c r="F265"/>
  <c r="P265" s="1"/>
  <c r="F158"/>
  <c r="P158" s="1"/>
  <c r="F233"/>
  <c r="P233" s="1"/>
  <c r="F175"/>
  <c r="P175" s="1"/>
  <c r="F212"/>
  <c r="P212" s="1"/>
  <c r="F145"/>
  <c r="P145" s="1"/>
  <c r="F154"/>
  <c r="P154" s="1"/>
  <c r="F167"/>
  <c r="P167" s="1"/>
  <c r="F152"/>
  <c r="P152" s="1"/>
  <c r="F178"/>
  <c r="P178" s="1"/>
  <c r="F230"/>
  <c r="P230" s="1"/>
  <c r="F218"/>
  <c r="P218" s="1"/>
  <c r="F229"/>
  <c r="P229" s="1"/>
  <c r="F211"/>
  <c r="P211" s="1"/>
  <c r="F239"/>
  <c r="P239" s="1"/>
  <c r="F187"/>
  <c r="P187" s="1"/>
  <c r="F224"/>
  <c r="P224" s="1"/>
  <c r="F182"/>
  <c r="P182" s="1"/>
  <c r="F216"/>
  <c r="P216" s="1"/>
  <c r="F148"/>
  <c r="P148" s="1"/>
  <c r="F179"/>
  <c r="P179" s="1"/>
  <c r="G144"/>
  <c r="Q144" s="1"/>
  <c r="G190"/>
  <c r="Q190" s="1"/>
  <c r="G193"/>
  <c r="Q193" s="1"/>
  <c r="G183"/>
  <c r="Q183" s="1"/>
  <c r="G219"/>
  <c r="Q219" s="1"/>
  <c r="H198"/>
  <c r="R198" s="1"/>
  <c r="G174"/>
  <c r="Q174" s="1"/>
  <c r="G188"/>
  <c r="Q188" s="1"/>
  <c r="G176"/>
  <c r="Q176" s="1"/>
  <c r="H201"/>
  <c r="R201" s="1"/>
  <c r="G150"/>
  <c r="Q150" s="1"/>
  <c r="G180"/>
  <c r="Q180" s="1"/>
  <c r="G199"/>
  <c r="Q199" s="1"/>
  <c r="G207"/>
  <c r="Q207" s="1"/>
  <c r="G203"/>
  <c r="Q203" s="1"/>
  <c r="G165"/>
  <c r="Q165" s="1"/>
  <c r="G168"/>
  <c r="Q168" s="1"/>
  <c r="F161"/>
  <c r="P161" s="1"/>
  <c r="F137"/>
  <c r="P137" s="1"/>
  <c r="F245"/>
  <c r="P245" s="1"/>
  <c r="F213"/>
  <c r="P213" s="1"/>
  <c r="F238"/>
  <c r="P238" s="1"/>
  <c r="F240"/>
  <c r="P240" s="1"/>
  <c r="F223"/>
  <c r="P223" s="1"/>
  <c r="F170"/>
  <c r="P170" s="1"/>
  <c r="F209"/>
  <c r="P209" s="1"/>
  <c r="F172"/>
  <c r="P172" s="1"/>
  <c r="F244"/>
  <c r="P244" s="1"/>
  <c r="F151"/>
  <c r="P151" s="1"/>
  <c r="F142"/>
  <c r="P142" s="1"/>
  <c r="F236"/>
  <c r="P236" s="1"/>
  <c r="F242"/>
  <c r="P242" s="1"/>
  <c r="F184"/>
  <c r="P184" s="1"/>
  <c r="F140"/>
  <c r="P140" s="1"/>
  <c r="F226"/>
  <c r="P226" s="1"/>
  <c r="F241"/>
  <c r="P241" s="1"/>
  <c r="F155"/>
  <c r="P155" s="1"/>
  <c r="H192"/>
  <c r="R192" s="1"/>
  <c r="G159"/>
  <c r="Q159" s="1"/>
  <c r="G177"/>
  <c r="G210"/>
  <c r="Q210" s="1"/>
  <c r="G138"/>
  <c r="Q138" s="1"/>
  <c r="G153"/>
  <c r="Q153" s="1"/>
  <c r="G141"/>
  <c r="Q141" s="1"/>
  <c r="G186"/>
  <c r="Q186" s="1"/>
  <c r="G237"/>
  <c r="Q237" s="1"/>
  <c r="G206"/>
  <c r="Q206" s="1"/>
  <c r="G191"/>
  <c r="Q191" s="1"/>
  <c r="G162"/>
  <c r="Q162" s="1"/>
  <c r="G225"/>
  <c r="Q225" s="1"/>
  <c r="G147"/>
  <c r="Q147" s="1"/>
  <c r="F208"/>
  <c r="P208" s="1"/>
  <c r="F149"/>
  <c r="P149" s="1"/>
  <c r="F221"/>
  <c r="P221" s="1"/>
  <c r="F215"/>
  <c r="P215" s="1"/>
  <c r="F143"/>
  <c r="P143" s="1"/>
  <c r="F169"/>
  <c r="P169" s="1"/>
  <c r="F232"/>
  <c r="P232" s="1"/>
  <c r="F160"/>
  <c r="P160" s="1"/>
  <c r="F217"/>
  <c r="P217" s="1"/>
  <c r="F173"/>
  <c r="P173" s="1"/>
  <c r="F146"/>
  <c r="P146" s="1"/>
  <c r="F166"/>
  <c r="P166" s="1"/>
  <c r="F157"/>
  <c r="P157" s="1"/>
  <c r="F220"/>
  <c r="P220" s="1"/>
  <c r="F185"/>
  <c r="P185" s="1"/>
  <c r="F164"/>
  <c r="P164" s="1"/>
  <c r="F214"/>
  <c r="P214" s="1"/>
  <c r="F243"/>
  <c r="P243" s="1"/>
  <c r="F181"/>
  <c r="P181" s="1"/>
  <c r="F163"/>
  <c r="P163" s="1"/>
  <c r="F139"/>
  <c r="P139" s="1"/>
  <c r="F235"/>
  <c r="P235" s="1"/>
  <c r="F227"/>
  <c r="P227" s="1"/>
  <c r="H189"/>
  <c r="R189" s="1"/>
  <c r="G228"/>
  <c r="Q228" s="1"/>
  <c r="G156"/>
  <c r="Q156" s="1"/>
  <c r="G194"/>
  <c r="Q194" s="1"/>
  <c r="G222"/>
  <c r="Q222" s="1"/>
  <c r="G196"/>
  <c r="Q196" s="1"/>
  <c r="G234"/>
  <c r="Q234" s="1"/>
  <c r="G202"/>
  <c r="Q202" s="1"/>
  <c r="G197"/>
  <c r="Q197" s="1"/>
  <c r="G171"/>
  <c r="Q171" s="1"/>
  <c r="G205"/>
  <c r="Q205" s="1"/>
  <c r="G200"/>
  <c r="Q200" s="1"/>
  <c r="F118"/>
  <c r="P118" s="1"/>
  <c r="F97"/>
  <c r="P97" s="1"/>
  <c r="H83"/>
  <c r="G117"/>
  <c r="Q117" s="1"/>
  <c r="H63"/>
  <c r="R63" s="1"/>
  <c r="H74"/>
  <c r="R74" s="1"/>
  <c r="G111"/>
  <c r="Q111" s="1"/>
  <c r="F109"/>
  <c r="P109" s="1"/>
  <c r="H24"/>
  <c r="R24" s="1"/>
  <c r="H54"/>
  <c r="R54" s="1"/>
  <c r="H18"/>
  <c r="R18" s="1"/>
  <c r="H33"/>
  <c r="R33" s="1"/>
  <c r="G102"/>
  <c r="Q102" s="1"/>
  <c r="G4"/>
  <c r="H13"/>
  <c r="R13" s="1"/>
  <c r="F110"/>
  <c r="P110" s="1"/>
  <c r="F133"/>
  <c r="P133" s="1"/>
  <c r="G132"/>
  <c r="Q132" s="1"/>
  <c r="H65"/>
  <c r="R65" s="1"/>
  <c r="G135"/>
  <c r="Q135" s="1"/>
  <c r="F134"/>
  <c r="P134" s="1"/>
  <c r="F100"/>
  <c r="P100" s="1"/>
  <c r="F88"/>
  <c r="P88" s="1"/>
  <c r="F125"/>
  <c r="P125" s="1"/>
  <c r="G84"/>
  <c r="Q84" s="1"/>
  <c r="H12"/>
  <c r="R12" s="1"/>
  <c r="F113"/>
  <c r="P113" s="1"/>
  <c r="H31"/>
  <c r="R31" s="1"/>
  <c r="H55"/>
  <c r="R55" s="1"/>
  <c r="F130"/>
  <c r="P130" s="1"/>
  <c r="G108"/>
  <c r="Q108" s="1"/>
  <c r="F124"/>
  <c r="P124" s="1"/>
  <c r="H52"/>
  <c r="R52" s="1"/>
  <c r="F127"/>
  <c r="P127" s="1"/>
  <c r="G99"/>
  <c r="Q99" s="1"/>
  <c r="H68"/>
  <c r="R68" s="1"/>
  <c r="F103"/>
  <c r="P103" s="1"/>
  <c r="F106"/>
  <c r="P106" s="1"/>
  <c r="H60"/>
  <c r="R60" s="1"/>
  <c r="F92"/>
  <c r="P92" s="1"/>
  <c r="G93"/>
  <c r="Q93" s="1"/>
  <c r="G85"/>
  <c r="Q85" s="1"/>
  <c r="G87"/>
  <c r="Q87" s="1"/>
  <c r="H7"/>
  <c r="R7" s="1"/>
  <c r="H71"/>
  <c r="R71" s="1"/>
  <c r="F128"/>
  <c r="P128" s="1"/>
  <c r="H76"/>
  <c r="R76" s="1"/>
  <c r="F94"/>
  <c r="P94" s="1"/>
  <c r="H48"/>
  <c r="R48" s="1"/>
  <c r="H82"/>
  <c r="R82" s="1"/>
  <c r="H67"/>
  <c r="R67" s="1"/>
  <c r="H27"/>
  <c r="R27" s="1"/>
  <c r="F136"/>
  <c r="P136" s="1"/>
  <c r="F115"/>
  <c r="P115" s="1"/>
  <c r="H40"/>
  <c r="R40" s="1"/>
  <c r="G96"/>
  <c r="Q96" s="1"/>
  <c r="H43"/>
  <c r="R43" s="1"/>
  <c r="F107"/>
  <c r="P107" s="1"/>
  <c r="F95"/>
  <c r="P95" s="1"/>
  <c r="G129"/>
  <c r="Q129" s="1"/>
  <c r="H36"/>
  <c r="R36" s="1"/>
  <c r="G105"/>
  <c r="Q105" s="1"/>
  <c r="G90"/>
  <c r="Q90" s="1"/>
  <c r="H39"/>
  <c r="R39" s="1"/>
  <c r="H73"/>
  <c r="R73" s="1"/>
  <c r="H21"/>
  <c r="R21" s="1"/>
  <c r="H80"/>
  <c r="R80" s="1"/>
  <c r="H22"/>
  <c r="R22" s="1"/>
  <c r="H58"/>
  <c r="R58" s="1"/>
  <c r="F98"/>
  <c r="P98" s="1"/>
  <c r="G120"/>
  <c r="Q120" s="1"/>
  <c r="H30"/>
  <c r="R30" s="1"/>
  <c r="F91"/>
  <c r="P91" s="1"/>
  <c r="H45"/>
  <c r="R45" s="1"/>
  <c r="G114"/>
  <c r="Q114" s="1"/>
  <c r="F119"/>
  <c r="P119" s="1"/>
  <c r="G126"/>
  <c r="Q126" s="1"/>
  <c r="H9"/>
  <c r="R9" s="1"/>
  <c r="F101"/>
  <c r="P101" s="1"/>
  <c r="F112"/>
  <c r="P112" s="1"/>
  <c r="F86"/>
  <c r="P86" s="1"/>
  <c r="F89"/>
  <c r="P89" s="1"/>
  <c r="F121"/>
  <c r="P121" s="1"/>
  <c r="F131"/>
  <c r="P131" s="1"/>
  <c r="G123"/>
  <c r="Q123" s="1"/>
  <c r="F122"/>
  <c r="P122" s="1"/>
  <c r="H15"/>
  <c r="R15" s="1"/>
  <c r="F104"/>
  <c r="P104" s="1"/>
  <c r="H49"/>
  <c r="R49" s="1"/>
  <c r="F116"/>
  <c r="P116" s="1"/>
  <c r="O21" i="1"/>
  <c r="Q21" s="1"/>
  <c r="S21" s="1"/>
  <c r="N21"/>
  <c r="P21" s="1"/>
  <c r="R21" s="1"/>
  <c r="H77" i="6" l="1"/>
  <c r="R77" s="1"/>
  <c r="G231"/>
  <c r="Q231" s="1"/>
  <c r="H255"/>
  <c r="R255" s="1"/>
  <c r="H249"/>
  <c r="R249" s="1"/>
  <c r="T267" i="1"/>
  <c r="T60"/>
  <c r="T56"/>
  <c r="T280"/>
  <c r="T382"/>
  <c r="T333"/>
  <c r="T327"/>
  <c r="T291"/>
  <c r="T140"/>
  <c r="T216"/>
  <c r="T185"/>
  <c r="T204"/>
  <c r="T46"/>
  <c r="T341"/>
  <c r="T340"/>
  <c r="T159"/>
  <c r="T206"/>
  <c r="T263"/>
  <c r="T250"/>
  <c r="T367"/>
  <c r="T194"/>
  <c r="T316"/>
  <c r="T304"/>
  <c r="T38"/>
  <c r="T63"/>
  <c r="T274"/>
  <c r="T277"/>
  <c r="T191"/>
  <c r="T232"/>
  <c r="T359"/>
  <c r="T337"/>
  <c r="T101"/>
  <c r="T92"/>
  <c r="T65"/>
  <c r="T276"/>
  <c r="T162"/>
  <c r="T308"/>
  <c r="T265"/>
  <c r="T374"/>
  <c r="T192"/>
  <c r="T210"/>
  <c r="T97"/>
  <c r="T109"/>
  <c r="T73"/>
  <c r="T299"/>
  <c r="T34"/>
  <c r="A18" i="10"/>
  <c r="Q4" i="6"/>
  <c r="G247"/>
  <c r="Q247" s="1"/>
  <c r="P247"/>
  <c r="G256"/>
  <c r="Q256" s="1"/>
  <c r="P256"/>
  <c r="G250"/>
  <c r="Q250" s="1"/>
  <c r="P250"/>
  <c r="I315"/>
  <c r="R315"/>
  <c r="H270"/>
  <c r="Q270"/>
  <c r="I342"/>
  <c r="R342"/>
  <c r="I306"/>
  <c r="R306"/>
  <c r="I294"/>
  <c r="R294"/>
  <c r="I354"/>
  <c r="R354"/>
  <c r="T47" i="1"/>
  <c r="T294"/>
  <c r="T119"/>
  <c r="T355"/>
  <c r="T352"/>
  <c r="T285"/>
  <c r="T196"/>
  <c r="T164"/>
  <c r="T264"/>
  <c r="T279"/>
  <c r="T130"/>
  <c r="T190"/>
  <c r="T137"/>
  <c r="T369"/>
  <c r="T329"/>
  <c r="T26"/>
  <c r="T372"/>
  <c r="T181"/>
  <c r="T200"/>
  <c r="T45"/>
  <c r="T156"/>
  <c r="T346"/>
  <c r="T383"/>
  <c r="T195"/>
  <c r="T144"/>
  <c r="T339"/>
  <c r="T68"/>
  <c r="T198"/>
  <c r="T305"/>
  <c r="A7" i="10"/>
  <c r="R83" i="6"/>
  <c r="B7" i="10" s="1"/>
  <c r="G248" i="6"/>
  <c r="Q248" s="1"/>
  <c r="P248"/>
  <c r="G254"/>
  <c r="Q254" s="1"/>
  <c r="P254"/>
  <c r="G251"/>
  <c r="Q251" s="1"/>
  <c r="P251"/>
  <c r="I336"/>
  <c r="R336"/>
  <c r="I282"/>
  <c r="R282"/>
  <c r="H279"/>
  <c r="Q279"/>
  <c r="H309"/>
  <c r="Q309"/>
  <c r="I318"/>
  <c r="R318"/>
  <c r="C6" i="10"/>
  <c r="Q177" i="6"/>
  <c r="D6" i="10" s="1"/>
  <c r="G253" i="6"/>
  <c r="Q253" s="1"/>
  <c r="P253"/>
  <c r="H258"/>
  <c r="R258" s="1"/>
  <c r="Q258"/>
  <c r="H246"/>
  <c r="R246" s="1"/>
  <c r="Q246"/>
  <c r="H366"/>
  <c r="Q366"/>
  <c r="I369"/>
  <c r="R369"/>
  <c r="H312"/>
  <c r="Q312"/>
  <c r="H285"/>
  <c r="Q285"/>
  <c r="I348"/>
  <c r="R348"/>
  <c r="I321"/>
  <c r="R321"/>
  <c r="T247" i="1"/>
  <c r="T334"/>
  <c r="T98"/>
  <c r="T378"/>
  <c r="T121"/>
  <c r="T373"/>
  <c r="T147"/>
  <c r="T66"/>
  <c r="T322"/>
  <c r="T136"/>
  <c r="T35"/>
  <c r="T103"/>
  <c r="T278"/>
  <c r="T53"/>
  <c r="T361"/>
  <c r="T154"/>
  <c r="T259"/>
  <c r="H35" i="6"/>
  <c r="R35" s="1"/>
  <c r="G28"/>
  <c r="Q28" s="1"/>
  <c r="H11"/>
  <c r="R11" s="1"/>
  <c r="H44"/>
  <c r="R44" s="1"/>
  <c r="G51"/>
  <c r="Q51" s="1"/>
  <c r="G291"/>
  <c r="Q291" s="1"/>
  <c r="H29"/>
  <c r="R29" s="1"/>
  <c r="G10"/>
  <c r="Q10" s="1"/>
  <c r="H38"/>
  <c r="R38" s="1"/>
  <c r="G195"/>
  <c r="Q195" s="1"/>
  <c r="H14"/>
  <c r="R14" s="1"/>
  <c r="H26"/>
  <c r="R26" s="1"/>
  <c r="G79"/>
  <c r="Q79" s="1"/>
  <c r="G345"/>
  <c r="Q345" s="1"/>
  <c r="H50"/>
  <c r="R50" s="1"/>
  <c r="H8"/>
  <c r="R8" s="1"/>
  <c r="G5"/>
  <c r="Q5" s="1"/>
  <c r="H32"/>
  <c r="R32" s="1"/>
  <c r="H69"/>
  <c r="R69" s="1"/>
  <c r="G46"/>
  <c r="Q46" s="1"/>
  <c r="G6"/>
  <c r="Q6" s="1"/>
  <c r="G333"/>
  <c r="Q333" s="1"/>
  <c r="T226" i="1"/>
  <c r="T349"/>
  <c r="T40"/>
  <c r="T138"/>
  <c r="T360"/>
  <c r="T78"/>
  <c r="T43"/>
  <c r="T281"/>
  <c r="T193"/>
  <c r="T256"/>
  <c r="T168"/>
  <c r="T106"/>
  <c r="T385"/>
  <c r="T356"/>
  <c r="T179"/>
  <c r="T31"/>
  <c r="T22"/>
  <c r="T94"/>
  <c r="H56" i="6"/>
  <c r="R56" s="1"/>
  <c r="G34"/>
  <c r="Q34" s="1"/>
  <c r="H47"/>
  <c r="R47" s="1"/>
  <c r="H62"/>
  <c r="R62" s="1"/>
  <c r="H20"/>
  <c r="R20" s="1"/>
  <c r="H53"/>
  <c r="R53" s="1"/>
  <c r="H23"/>
  <c r="R23" s="1"/>
  <c r="G64"/>
  <c r="Q64" s="1"/>
  <c r="H17"/>
  <c r="R17" s="1"/>
  <c r="H75"/>
  <c r="R75" s="1"/>
  <c r="G19"/>
  <c r="Q19" s="1"/>
  <c r="H81"/>
  <c r="R81" s="1"/>
  <c r="H41"/>
  <c r="R41" s="1"/>
  <c r="G42"/>
  <c r="Q42" s="1"/>
  <c r="T241" i="1"/>
  <c r="T362"/>
  <c r="T370"/>
  <c r="T207"/>
  <c r="T199"/>
  <c r="T52"/>
  <c r="T235"/>
  <c r="T269"/>
  <c r="T371"/>
  <c r="T380"/>
  <c r="T176"/>
  <c r="T296"/>
  <c r="T113"/>
  <c r="T284"/>
  <c r="T95"/>
  <c r="T50"/>
  <c r="T149"/>
  <c r="T376"/>
  <c r="T366"/>
  <c r="T227"/>
  <c r="T117"/>
  <c r="T29"/>
  <c r="T319"/>
  <c r="T287"/>
  <c r="T151"/>
  <c r="T110"/>
  <c r="T126"/>
  <c r="T127"/>
  <c r="T228"/>
  <c r="T61"/>
  <c r="T219"/>
  <c r="T180"/>
  <c r="T145"/>
  <c r="T358"/>
  <c r="T289"/>
  <c r="T186"/>
  <c r="T72"/>
  <c r="T202"/>
  <c r="T309"/>
  <c r="T221"/>
  <c r="T217"/>
  <c r="T317"/>
  <c r="T321"/>
  <c r="T64"/>
  <c r="T120"/>
  <c r="T86"/>
  <c r="T165"/>
  <c r="T25"/>
  <c r="T27"/>
  <c r="T381"/>
  <c r="T74"/>
  <c r="T85"/>
  <c r="H78" i="6"/>
  <c r="R78" s="1"/>
  <c r="G70"/>
  <c r="Q70" s="1"/>
  <c r="G59"/>
  <c r="Q59" s="1"/>
  <c r="G57"/>
  <c r="Q57" s="1"/>
  <c r="H72"/>
  <c r="R72" s="1"/>
  <c r="G37"/>
  <c r="Q37" s="1"/>
  <c r="G61"/>
  <c r="Q61" s="1"/>
  <c r="H66"/>
  <c r="R66" s="1"/>
  <c r="G351"/>
  <c r="Q351" s="1"/>
  <c r="G25"/>
  <c r="Q25" s="1"/>
  <c r="G16"/>
  <c r="Q16" s="1"/>
  <c r="T365" i="1"/>
  <c r="T114"/>
  <c r="T70"/>
  <c r="T212"/>
  <c r="T320"/>
  <c r="T313"/>
  <c r="T88"/>
  <c r="T148"/>
  <c r="T225"/>
  <c r="T353"/>
  <c r="T44"/>
  <c r="T41"/>
  <c r="H204" i="6"/>
  <c r="R204" s="1"/>
  <c r="G257"/>
  <c r="Q257" s="1"/>
  <c r="G259"/>
  <c r="Q259" s="1"/>
  <c r="H252"/>
  <c r="R252" s="1"/>
  <c r="H340"/>
  <c r="R340" s="1"/>
  <c r="H320"/>
  <c r="R320" s="1"/>
  <c r="H296"/>
  <c r="R296" s="1"/>
  <c r="G260"/>
  <c r="Q260" s="1"/>
  <c r="H352"/>
  <c r="R352" s="1"/>
  <c r="H301"/>
  <c r="R301" s="1"/>
  <c r="H327"/>
  <c r="R327" s="1"/>
  <c r="H322"/>
  <c r="R322" s="1"/>
  <c r="H359"/>
  <c r="R359" s="1"/>
  <c r="H305"/>
  <c r="R305" s="1"/>
  <c r="H341"/>
  <c r="R341" s="1"/>
  <c r="H271"/>
  <c r="R271" s="1"/>
  <c r="H288"/>
  <c r="R288" s="1"/>
  <c r="G268"/>
  <c r="Q268" s="1"/>
  <c r="H310"/>
  <c r="R310" s="1"/>
  <c r="H275"/>
  <c r="R275" s="1"/>
  <c r="H278"/>
  <c r="R278" s="1"/>
  <c r="H274"/>
  <c r="R274" s="1"/>
  <c r="H349"/>
  <c r="R349" s="1"/>
  <c r="H358"/>
  <c r="R358" s="1"/>
  <c r="H295"/>
  <c r="R295" s="1"/>
  <c r="H304"/>
  <c r="R304" s="1"/>
  <c r="H314"/>
  <c r="R314" s="1"/>
  <c r="H344"/>
  <c r="R344" s="1"/>
  <c r="H363"/>
  <c r="R363" s="1"/>
  <c r="G263"/>
  <c r="Q263" s="1"/>
  <c r="H338"/>
  <c r="R338" s="1"/>
  <c r="H330"/>
  <c r="R330" s="1"/>
  <c r="H365"/>
  <c r="R365" s="1"/>
  <c r="H323"/>
  <c r="R323" s="1"/>
  <c r="H350"/>
  <c r="R350" s="1"/>
  <c r="H303"/>
  <c r="R303" s="1"/>
  <c r="H290"/>
  <c r="R290" s="1"/>
  <c r="H325"/>
  <c r="R325" s="1"/>
  <c r="G262"/>
  <c r="Q262" s="1"/>
  <c r="H324"/>
  <c r="R324" s="1"/>
  <c r="H356"/>
  <c r="R356" s="1"/>
  <c r="H328"/>
  <c r="R328" s="1"/>
  <c r="H364"/>
  <c r="R364" s="1"/>
  <c r="H273"/>
  <c r="R273" s="1"/>
  <c r="H317"/>
  <c r="R317" s="1"/>
  <c r="H267"/>
  <c r="R267" s="1"/>
  <c r="H367"/>
  <c r="R367" s="1"/>
  <c r="H311"/>
  <c r="R311" s="1"/>
  <c r="H326"/>
  <c r="R326" s="1"/>
  <c r="H292"/>
  <c r="R292" s="1"/>
  <c r="G266"/>
  <c r="Q266" s="1"/>
  <c r="H284"/>
  <c r="R284" s="1"/>
  <c r="H335"/>
  <c r="R335" s="1"/>
  <c r="H337"/>
  <c r="R337" s="1"/>
  <c r="H308"/>
  <c r="R308" s="1"/>
  <c r="H329"/>
  <c r="R329" s="1"/>
  <c r="H347"/>
  <c r="R347" s="1"/>
  <c r="H331"/>
  <c r="R331" s="1"/>
  <c r="H287"/>
  <c r="R287" s="1"/>
  <c r="H339"/>
  <c r="R339" s="1"/>
  <c r="H313"/>
  <c r="R313" s="1"/>
  <c r="G265"/>
  <c r="Q265" s="1"/>
  <c r="H289"/>
  <c r="R289" s="1"/>
  <c r="H316"/>
  <c r="R316" s="1"/>
  <c r="H334"/>
  <c r="R334" s="1"/>
  <c r="H332"/>
  <c r="R332" s="1"/>
  <c r="H346"/>
  <c r="R346" s="1"/>
  <c r="H264"/>
  <c r="R264" s="1"/>
  <c r="H357"/>
  <c r="R357" s="1"/>
  <c r="H272"/>
  <c r="R272" s="1"/>
  <c r="H302"/>
  <c r="R302" s="1"/>
  <c r="H293"/>
  <c r="R293" s="1"/>
  <c r="H355"/>
  <c r="R355" s="1"/>
  <c r="H276"/>
  <c r="R276" s="1"/>
  <c r="H361"/>
  <c r="R361" s="1"/>
  <c r="G269"/>
  <c r="Q269" s="1"/>
  <c r="H297"/>
  <c r="R297" s="1"/>
  <c r="H298"/>
  <c r="R298" s="1"/>
  <c r="H283"/>
  <c r="R283" s="1"/>
  <c r="H368"/>
  <c r="R368" s="1"/>
  <c r="H300"/>
  <c r="R300" s="1"/>
  <c r="H286"/>
  <c r="R286" s="1"/>
  <c r="H280"/>
  <c r="R280" s="1"/>
  <c r="G261"/>
  <c r="Q261" s="1"/>
  <c r="H307"/>
  <c r="R307" s="1"/>
  <c r="H299"/>
  <c r="R299" s="1"/>
  <c r="H353"/>
  <c r="R353" s="1"/>
  <c r="H319"/>
  <c r="R319" s="1"/>
  <c r="H277"/>
  <c r="R277" s="1"/>
  <c r="H343"/>
  <c r="R343" s="1"/>
  <c r="H362"/>
  <c r="R362" s="1"/>
  <c r="H360"/>
  <c r="R360" s="1"/>
  <c r="H281"/>
  <c r="R281" s="1"/>
  <c r="H156"/>
  <c r="R156" s="1"/>
  <c r="G243"/>
  <c r="Q243" s="1"/>
  <c r="G166"/>
  <c r="Q166" s="1"/>
  <c r="G169"/>
  <c r="Q169" s="1"/>
  <c r="H147"/>
  <c r="R147" s="1"/>
  <c r="H206"/>
  <c r="R206" s="1"/>
  <c r="H237"/>
  <c r="R237" s="1"/>
  <c r="H138"/>
  <c r="R138" s="1"/>
  <c r="G140"/>
  <c r="Q140" s="1"/>
  <c r="G244"/>
  <c r="Q244" s="1"/>
  <c r="G238"/>
  <c r="Q238" s="1"/>
  <c r="G161"/>
  <c r="Q161" s="1"/>
  <c r="H207"/>
  <c r="R207" s="1"/>
  <c r="I201"/>
  <c r="S201" s="1"/>
  <c r="I198"/>
  <c r="S198" s="1"/>
  <c r="H193"/>
  <c r="R193" s="1"/>
  <c r="G216"/>
  <c r="Q216" s="1"/>
  <c r="G187"/>
  <c r="Q187" s="1"/>
  <c r="G211"/>
  <c r="Q211" s="1"/>
  <c r="G230"/>
  <c r="Q230" s="1"/>
  <c r="G167"/>
  <c r="Q167" s="1"/>
  <c r="G212"/>
  <c r="Q212" s="1"/>
  <c r="G233"/>
  <c r="Q233" s="1"/>
  <c r="H200"/>
  <c r="R200" s="1"/>
  <c r="H205"/>
  <c r="R205" s="1"/>
  <c r="H197"/>
  <c r="R197" s="1"/>
  <c r="H202"/>
  <c r="R202" s="1"/>
  <c r="H228"/>
  <c r="R228" s="1"/>
  <c r="G235"/>
  <c r="Q235" s="1"/>
  <c r="G214"/>
  <c r="Q214" s="1"/>
  <c r="G220"/>
  <c r="Q220" s="1"/>
  <c r="G146"/>
  <c r="Q146" s="1"/>
  <c r="G160"/>
  <c r="Q160" s="1"/>
  <c r="G143"/>
  <c r="Q143" s="1"/>
  <c r="G149"/>
  <c r="Q149" s="1"/>
  <c r="H225"/>
  <c r="R225" s="1"/>
  <c r="H162"/>
  <c r="R162" s="1"/>
  <c r="I255"/>
  <c r="S255" s="1"/>
  <c r="H186"/>
  <c r="R186" s="1"/>
  <c r="H210"/>
  <c r="R210" s="1"/>
  <c r="G226"/>
  <c r="Q226" s="1"/>
  <c r="G184"/>
  <c r="Q184" s="1"/>
  <c r="G142"/>
  <c r="Q142" s="1"/>
  <c r="G172"/>
  <c r="Q172" s="1"/>
  <c r="G223"/>
  <c r="Q223" s="1"/>
  <c r="G213"/>
  <c r="Q213" s="1"/>
  <c r="G137"/>
  <c r="Q137" s="1"/>
  <c r="H199"/>
  <c r="R199" s="1"/>
  <c r="H174"/>
  <c r="R174" s="1"/>
  <c r="H219"/>
  <c r="R219" s="1"/>
  <c r="H190"/>
  <c r="R190" s="1"/>
  <c r="G179"/>
  <c r="Q179" s="1"/>
  <c r="G182"/>
  <c r="Q182" s="1"/>
  <c r="G239"/>
  <c r="Q239" s="1"/>
  <c r="G229"/>
  <c r="Q229" s="1"/>
  <c r="G178"/>
  <c r="Q178" s="1"/>
  <c r="G154"/>
  <c r="Q154" s="1"/>
  <c r="G175"/>
  <c r="Q175" s="1"/>
  <c r="G158"/>
  <c r="Q158" s="1"/>
  <c r="H222"/>
  <c r="R222" s="1"/>
  <c r="G163"/>
  <c r="Q163" s="1"/>
  <c r="G185"/>
  <c r="Q185" s="1"/>
  <c r="G217"/>
  <c r="Q217" s="1"/>
  <c r="G221"/>
  <c r="Q221" s="1"/>
  <c r="H159"/>
  <c r="R159" s="1"/>
  <c r="G241"/>
  <c r="Q241" s="1"/>
  <c r="G236"/>
  <c r="Q236" s="1"/>
  <c r="G170"/>
  <c r="Q170" s="1"/>
  <c r="H165"/>
  <c r="R165" s="1"/>
  <c r="H150"/>
  <c r="R150" s="1"/>
  <c r="H188"/>
  <c r="R188" s="1"/>
  <c r="H171"/>
  <c r="R171" s="1"/>
  <c r="H234"/>
  <c r="R234" s="1"/>
  <c r="H196"/>
  <c r="R196" s="1"/>
  <c r="H194"/>
  <c r="R194" s="1"/>
  <c r="I189"/>
  <c r="S189" s="1"/>
  <c r="G227"/>
  <c r="Q227" s="1"/>
  <c r="G139"/>
  <c r="Q139" s="1"/>
  <c r="G181"/>
  <c r="Q181" s="1"/>
  <c r="G164"/>
  <c r="Q164" s="1"/>
  <c r="G157"/>
  <c r="Q157" s="1"/>
  <c r="G173"/>
  <c r="Q173" s="1"/>
  <c r="G232"/>
  <c r="Q232" s="1"/>
  <c r="G215"/>
  <c r="Q215" s="1"/>
  <c r="G208"/>
  <c r="Q208" s="1"/>
  <c r="H191"/>
  <c r="R191" s="1"/>
  <c r="H141"/>
  <c r="R141" s="1"/>
  <c r="H153"/>
  <c r="R153" s="1"/>
  <c r="H177"/>
  <c r="I192"/>
  <c r="S192" s="1"/>
  <c r="G155"/>
  <c r="Q155" s="1"/>
  <c r="G242"/>
  <c r="Q242" s="1"/>
  <c r="G151"/>
  <c r="Q151" s="1"/>
  <c r="G209"/>
  <c r="Q209" s="1"/>
  <c r="G240"/>
  <c r="Q240" s="1"/>
  <c r="G245"/>
  <c r="Q245" s="1"/>
  <c r="H168"/>
  <c r="R168" s="1"/>
  <c r="H203"/>
  <c r="R203" s="1"/>
  <c r="H180"/>
  <c r="R180" s="1"/>
  <c r="H176"/>
  <c r="R176" s="1"/>
  <c r="H183"/>
  <c r="R183" s="1"/>
  <c r="H144"/>
  <c r="R144" s="1"/>
  <c r="G148"/>
  <c r="Q148" s="1"/>
  <c r="G224"/>
  <c r="Q224" s="1"/>
  <c r="G218"/>
  <c r="Q218" s="1"/>
  <c r="G152"/>
  <c r="Q152" s="1"/>
  <c r="G145"/>
  <c r="Q145" s="1"/>
  <c r="I49"/>
  <c r="S49" s="1"/>
  <c r="G86"/>
  <c r="Q86" s="1"/>
  <c r="G112"/>
  <c r="Q112" s="1"/>
  <c r="G119"/>
  <c r="Q119" s="1"/>
  <c r="G91"/>
  <c r="Q91" s="1"/>
  <c r="I22"/>
  <c r="S22" s="1"/>
  <c r="I73"/>
  <c r="S73" s="1"/>
  <c r="H90"/>
  <c r="R90" s="1"/>
  <c r="H129"/>
  <c r="R129" s="1"/>
  <c r="G115"/>
  <c r="Q115" s="1"/>
  <c r="I27"/>
  <c r="S27" s="1"/>
  <c r="H87"/>
  <c r="R87" s="1"/>
  <c r="I60"/>
  <c r="S60" s="1"/>
  <c r="H99"/>
  <c r="R99" s="1"/>
  <c r="I52"/>
  <c r="S52" s="1"/>
  <c r="G124"/>
  <c r="Q124" s="1"/>
  <c r="G113"/>
  <c r="Q113" s="1"/>
  <c r="G88"/>
  <c r="Q88" s="1"/>
  <c r="G133"/>
  <c r="Q133" s="1"/>
  <c r="H102"/>
  <c r="R102" s="1"/>
  <c r="I18"/>
  <c r="S18" s="1"/>
  <c r="I54"/>
  <c r="S54" s="1"/>
  <c r="G109"/>
  <c r="Q109" s="1"/>
  <c r="H111"/>
  <c r="R111" s="1"/>
  <c r="I63"/>
  <c r="S63" s="1"/>
  <c r="I83"/>
  <c r="G104"/>
  <c r="Q104" s="1"/>
  <c r="I15"/>
  <c r="S15" s="1"/>
  <c r="H123"/>
  <c r="R123" s="1"/>
  <c r="G131"/>
  <c r="Q131" s="1"/>
  <c r="G121"/>
  <c r="Q121" s="1"/>
  <c r="G101"/>
  <c r="Q101" s="1"/>
  <c r="I9"/>
  <c r="S9" s="1"/>
  <c r="I30"/>
  <c r="S30" s="1"/>
  <c r="I77"/>
  <c r="S77" s="1"/>
  <c r="G95"/>
  <c r="Q95" s="1"/>
  <c r="G107"/>
  <c r="Q107" s="1"/>
  <c r="H96"/>
  <c r="R96" s="1"/>
  <c r="I40"/>
  <c r="S40" s="1"/>
  <c r="I67"/>
  <c r="S67" s="1"/>
  <c r="G94"/>
  <c r="Q94" s="1"/>
  <c r="I76"/>
  <c r="S76" s="1"/>
  <c r="I71"/>
  <c r="S71" s="1"/>
  <c r="I7"/>
  <c r="S7" s="1"/>
  <c r="H85"/>
  <c r="R85" s="1"/>
  <c r="H93"/>
  <c r="R93" s="1"/>
  <c r="G106"/>
  <c r="Q106" s="1"/>
  <c r="G127"/>
  <c r="Q127" s="1"/>
  <c r="H108"/>
  <c r="R108" s="1"/>
  <c r="I55"/>
  <c r="S55" s="1"/>
  <c r="I31"/>
  <c r="S31" s="1"/>
  <c r="I12"/>
  <c r="S12" s="1"/>
  <c r="H84"/>
  <c r="R84" s="1"/>
  <c r="G125"/>
  <c r="Q125" s="1"/>
  <c r="G100"/>
  <c r="Q100" s="1"/>
  <c r="G134"/>
  <c r="Q134" s="1"/>
  <c r="I65"/>
  <c r="S65" s="1"/>
  <c r="H132"/>
  <c r="R132" s="1"/>
  <c r="I13"/>
  <c r="S13" s="1"/>
  <c r="I33"/>
  <c r="S33" s="1"/>
  <c r="I24"/>
  <c r="S24" s="1"/>
  <c r="I74"/>
  <c r="S74" s="1"/>
  <c r="H117"/>
  <c r="R117" s="1"/>
  <c r="G97"/>
  <c r="Q97" s="1"/>
  <c r="G118"/>
  <c r="Q118" s="1"/>
  <c r="G116"/>
  <c r="Q116" s="1"/>
  <c r="G122"/>
  <c r="Q122" s="1"/>
  <c r="G89"/>
  <c r="Q89" s="1"/>
  <c r="H126"/>
  <c r="R126" s="1"/>
  <c r="H114"/>
  <c r="R114" s="1"/>
  <c r="I45"/>
  <c r="S45" s="1"/>
  <c r="H120"/>
  <c r="R120" s="1"/>
  <c r="G98"/>
  <c r="Q98" s="1"/>
  <c r="I58"/>
  <c r="S58" s="1"/>
  <c r="I80"/>
  <c r="S80" s="1"/>
  <c r="I21"/>
  <c r="S21" s="1"/>
  <c r="I39"/>
  <c r="S39" s="1"/>
  <c r="H105"/>
  <c r="R105" s="1"/>
  <c r="I36"/>
  <c r="S36" s="1"/>
  <c r="I43"/>
  <c r="S43" s="1"/>
  <c r="G136"/>
  <c r="Q136" s="1"/>
  <c r="I82"/>
  <c r="S82" s="1"/>
  <c r="I48"/>
  <c r="S48" s="1"/>
  <c r="G128"/>
  <c r="Q128" s="1"/>
  <c r="G92"/>
  <c r="Q92" s="1"/>
  <c r="G103"/>
  <c r="Q103" s="1"/>
  <c r="I68"/>
  <c r="S68" s="1"/>
  <c r="G130"/>
  <c r="Q130" s="1"/>
  <c r="H135"/>
  <c r="R135" s="1"/>
  <c r="G110"/>
  <c r="Q110" s="1"/>
  <c r="H4"/>
  <c r="B18" i="10"/>
  <c r="T21" i="1"/>
  <c r="H231" i="6" l="1"/>
  <c r="R231" s="1"/>
  <c r="H248"/>
  <c r="R248" s="1"/>
  <c r="H250"/>
  <c r="R250" s="1"/>
  <c r="H253"/>
  <c r="R253" s="1"/>
  <c r="H251"/>
  <c r="R251" s="1"/>
  <c r="H256"/>
  <c r="R256" s="1"/>
  <c r="I249"/>
  <c r="S249" s="1"/>
  <c r="I246"/>
  <c r="S246" s="1"/>
  <c r="H247"/>
  <c r="R247" s="1"/>
  <c r="I258"/>
  <c r="S258" s="1"/>
  <c r="H254"/>
  <c r="R254" s="1"/>
  <c r="A8" i="10"/>
  <c r="S83" i="6"/>
  <c r="B8" i="10" s="1"/>
  <c r="C7"/>
  <c r="R177" i="6"/>
  <c r="D7" i="10" s="1"/>
  <c r="I285" i="6"/>
  <c r="R285"/>
  <c r="I366"/>
  <c r="R366"/>
  <c r="I309"/>
  <c r="R309"/>
  <c r="J336"/>
  <c r="S336"/>
  <c r="J354"/>
  <c r="S354"/>
  <c r="J342"/>
  <c r="S342"/>
  <c r="J321"/>
  <c r="S321"/>
  <c r="I312"/>
  <c r="R312"/>
  <c r="I279"/>
  <c r="R279"/>
  <c r="J294"/>
  <c r="S294"/>
  <c r="I270"/>
  <c r="R270"/>
  <c r="A19" i="10"/>
  <c r="R4" i="6"/>
  <c r="B19" i="10" s="1"/>
  <c r="J348" i="6"/>
  <c r="S348"/>
  <c r="J369"/>
  <c r="S369"/>
  <c r="J318"/>
  <c r="S318"/>
  <c r="J282"/>
  <c r="S282"/>
  <c r="J306"/>
  <c r="S306"/>
  <c r="J315"/>
  <c r="S315"/>
  <c r="I66"/>
  <c r="S66" s="1"/>
  <c r="H70"/>
  <c r="R70" s="1"/>
  <c r="I75"/>
  <c r="S75" s="1"/>
  <c r="I17"/>
  <c r="S17" s="1"/>
  <c r="I47"/>
  <c r="S47" s="1"/>
  <c r="I56"/>
  <c r="S56" s="1"/>
  <c r="H333"/>
  <c r="R333" s="1"/>
  <c r="H46"/>
  <c r="R46" s="1"/>
  <c r="I69"/>
  <c r="S69" s="1"/>
  <c r="H5"/>
  <c r="R5" s="1"/>
  <c r="I8"/>
  <c r="S8" s="1"/>
  <c r="H79"/>
  <c r="R79" s="1"/>
  <c r="I29"/>
  <c r="S29" s="1"/>
  <c r="I44"/>
  <c r="S44" s="1"/>
  <c r="H28"/>
  <c r="R28" s="1"/>
  <c r="I35"/>
  <c r="S35" s="1"/>
  <c r="H16"/>
  <c r="R16" s="1"/>
  <c r="I72"/>
  <c r="S72" s="1"/>
  <c r="I78"/>
  <c r="S78" s="1"/>
  <c r="H42"/>
  <c r="R42" s="1"/>
  <c r="I81"/>
  <c r="S81" s="1"/>
  <c r="H19"/>
  <c r="R19" s="1"/>
  <c r="H64"/>
  <c r="R64" s="1"/>
  <c r="I53"/>
  <c r="S53" s="1"/>
  <c r="I20"/>
  <c r="S20" s="1"/>
  <c r="H34"/>
  <c r="R34" s="1"/>
  <c r="H6"/>
  <c r="R6" s="1"/>
  <c r="I32"/>
  <c r="S32" s="1"/>
  <c r="I50"/>
  <c r="S50" s="1"/>
  <c r="I26"/>
  <c r="S26" s="1"/>
  <c r="H195"/>
  <c r="R195" s="1"/>
  <c r="I38"/>
  <c r="S38" s="1"/>
  <c r="H291"/>
  <c r="R291" s="1"/>
  <c r="I11"/>
  <c r="S11" s="1"/>
  <c r="H25"/>
  <c r="R25" s="1"/>
  <c r="H351"/>
  <c r="R351" s="1"/>
  <c r="H61"/>
  <c r="R61" s="1"/>
  <c r="H37"/>
  <c r="R37" s="1"/>
  <c r="H57"/>
  <c r="R57" s="1"/>
  <c r="H59"/>
  <c r="R59" s="1"/>
  <c r="I41"/>
  <c r="S41" s="1"/>
  <c r="I23"/>
  <c r="S23" s="1"/>
  <c r="I62"/>
  <c r="S62" s="1"/>
  <c r="H345"/>
  <c r="R345" s="1"/>
  <c r="I14"/>
  <c r="S14" s="1"/>
  <c r="H10"/>
  <c r="R10" s="1"/>
  <c r="H51"/>
  <c r="R51" s="1"/>
  <c r="H257"/>
  <c r="R257" s="1"/>
  <c r="I204"/>
  <c r="I252"/>
  <c r="S252" s="1"/>
  <c r="H259"/>
  <c r="R259" s="1"/>
  <c r="I281"/>
  <c r="S281" s="1"/>
  <c r="I343"/>
  <c r="S343" s="1"/>
  <c r="I277"/>
  <c r="S277" s="1"/>
  <c r="I353"/>
  <c r="S353" s="1"/>
  <c r="I300"/>
  <c r="S300" s="1"/>
  <c r="I298"/>
  <c r="S298" s="1"/>
  <c r="I332"/>
  <c r="S332" s="1"/>
  <c r="I347"/>
  <c r="S347" s="1"/>
  <c r="I329"/>
  <c r="S329" s="1"/>
  <c r="I337"/>
  <c r="S337" s="1"/>
  <c r="I367"/>
  <c r="S367" s="1"/>
  <c r="I317"/>
  <c r="S317" s="1"/>
  <c r="I328"/>
  <c r="S328" s="1"/>
  <c r="I356"/>
  <c r="S356" s="1"/>
  <c r="H262"/>
  <c r="R262" s="1"/>
  <c r="I303"/>
  <c r="S303" s="1"/>
  <c r="I365"/>
  <c r="S365" s="1"/>
  <c r="I314"/>
  <c r="S314" s="1"/>
  <c r="I278"/>
  <c r="S278" s="1"/>
  <c r="I275"/>
  <c r="S275" s="1"/>
  <c r="H268"/>
  <c r="R268" s="1"/>
  <c r="I288"/>
  <c r="S288" s="1"/>
  <c r="I327"/>
  <c r="S327" s="1"/>
  <c r="I352"/>
  <c r="S352" s="1"/>
  <c r="I360"/>
  <c r="S360" s="1"/>
  <c r="I362"/>
  <c r="S362" s="1"/>
  <c r="I299"/>
  <c r="S299" s="1"/>
  <c r="I307"/>
  <c r="S307" s="1"/>
  <c r="I280"/>
  <c r="S280" s="1"/>
  <c r="I368"/>
  <c r="S368" s="1"/>
  <c r="I297"/>
  <c r="S297" s="1"/>
  <c r="I276"/>
  <c r="S276" s="1"/>
  <c r="I355"/>
  <c r="S355" s="1"/>
  <c r="I302"/>
  <c r="S302" s="1"/>
  <c r="I272"/>
  <c r="S272" s="1"/>
  <c r="I264"/>
  <c r="S264" s="1"/>
  <c r="I334"/>
  <c r="S334" s="1"/>
  <c r="H265"/>
  <c r="R265" s="1"/>
  <c r="I287"/>
  <c r="S287" s="1"/>
  <c r="I335"/>
  <c r="S335" s="1"/>
  <c r="I292"/>
  <c r="S292" s="1"/>
  <c r="I273"/>
  <c r="S273" s="1"/>
  <c r="I364"/>
  <c r="S364" s="1"/>
  <c r="I324"/>
  <c r="S324" s="1"/>
  <c r="I325"/>
  <c r="S325" s="1"/>
  <c r="I350"/>
  <c r="S350" s="1"/>
  <c r="I330"/>
  <c r="S330" s="1"/>
  <c r="I363"/>
  <c r="S363" s="1"/>
  <c r="I304"/>
  <c r="S304" s="1"/>
  <c r="I295"/>
  <c r="S295" s="1"/>
  <c r="I349"/>
  <c r="S349" s="1"/>
  <c r="I310"/>
  <c r="S310" s="1"/>
  <c r="I305"/>
  <c r="S305" s="1"/>
  <c r="I359"/>
  <c r="S359" s="1"/>
  <c r="H260"/>
  <c r="R260" s="1"/>
  <c r="I340"/>
  <c r="S340" s="1"/>
  <c r="I319"/>
  <c r="S319" s="1"/>
  <c r="H261"/>
  <c r="R261" s="1"/>
  <c r="I286"/>
  <c r="S286" s="1"/>
  <c r="I283"/>
  <c r="S283" s="1"/>
  <c r="H269"/>
  <c r="R269" s="1"/>
  <c r="I361"/>
  <c r="S361" s="1"/>
  <c r="I293"/>
  <c r="S293" s="1"/>
  <c r="I357"/>
  <c r="S357" s="1"/>
  <c r="I346"/>
  <c r="S346" s="1"/>
  <c r="I316"/>
  <c r="S316" s="1"/>
  <c r="I289"/>
  <c r="S289" s="1"/>
  <c r="I313"/>
  <c r="S313" s="1"/>
  <c r="I339"/>
  <c r="S339" s="1"/>
  <c r="I331"/>
  <c r="S331" s="1"/>
  <c r="I308"/>
  <c r="S308" s="1"/>
  <c r="I284"/>
  <c r="S284" s="1"/>
  <c r="H266"/>
  <c r="R266" s="1"/>
  <c r="I326"/>
  <c r="S326" s="1"/>
  <c r="I311"/>
  <c r="S311" s="1"/>
  <c r="I267"/>
  <c r="S267" s="1"/>
  <c r="I290"/>
  <c r="S290" s="1"/>
  <c r="I323"/>
  <c r="S323" s="1"/>
  <c r="I338"/>
  <c r="S338" s="1"/>
  <c r="H263"/>
  <c r="R263" s="1"/>
  <c r="I344"/>
  <c r="S344" s="1"/>
  <c r="I358"/>
  <c r="S358" s="1"/>
  <c r="I274"/>
  <c r="S274" s="1"/>
  <c r="I271"/>
  <c r="S271" s="1"/>
  <c r="I341"/>
  <c r="S341" s="1"/>
  <c r="I322"/>
  <c r="S322" s="1"/>
  <c r="I301"/>
  <c r="S301" s="1"/>
  <c r="I296"/>
  <c r="S296" s="1"/>
  <c r="I320"/>
  <c r="S320" s="1"/>
  <c r="H152"/>
  <c r="R152" s="1"/>
  <c r="I176"/>
  <c r="S176" s="1"/>
  <c r="H209"/>
  <c r="R209" s="1"/>
  <c r="H157"/>
  <c r="R157" s="1"/>
  <c r="J189"/>
  <c r="T189" s="1"/>
  <c r="I150"/>
  <c r="S150" s="1"/>
  <c r="H241"/>
  <c r="R241" s="1"/>
  <c r="H163"/>
  <c r="R163" s="1"/>
  <c r="H154"/>
  <c r="R154" s="1"/>
  <c r="I174"/>
  <c r="S174" s="1"/>
  <c r="H223"/>
  <c r="R223" s="1"/>
  <c r="I186"/>
  <c r="S186" s="1"/>
  <c r="H146"/>
  <c r="R146" s="1"/>
  <c r="I202"/>
  <c r="S202" s="1"/>
  <c r="H230"/>
  <c r="R230" s="1"/>
  <c r="I147"/>
  <c r="S147" s="1"/>
  <c r="H145"/>
  <c r="R145" s="1"/>
  <c r="I248"/>
  <c r="S248" s="1"/>
  <c r="I144"/>
  <c r="S144" s="1"/>
  <c r="J258"/>
  <c r="T258" s="1"/>
  <c r="I203"/>
  <c r="S203" s="1"/>
  <c r="I168"/>
  <c r="S168" s="1"/>
  <c r="H240"/>
  <c r="R240" s="1"/>
  <c r="H242"/>
  <c r="R242" s="1"/>
  <c r="J192"/>
  <c r="T192" s="1"/>
  <c r="I177"/>
  <c r="I141"/>
  <c r="S141" s="1"/>
  <c r="H208"/>
  <c r="R208" s="1"/>
  <c r="H173"/>
  <c r="R173" s="1"/>
  <c r="H181"/>
  <c r="R181" s="1"/>
  <c r="I194"/>
  <c r="S194" s="1"/>
  <c r="I234"/>
  <c r="S234" s="1"/>
  <c r="I165"/>
  <c r="S165" s="1"/>
  <c r="H236"/>
  <c r="R236" s="1"/>
  <c r="I159"/>
  <c r="S159" s="1"/>
  <c r="H185"/>
  <c r="R185" s="1"/>
  <c r="H175"/>
  <c r="R175" s="1"/>
  <c r="H229"/>
  <c r="R229" s="1"/>
  <c r="H179"/>
  <c r="R179" s="1"/>
  <c r="I199"/>
  <c r="S199" s="1"/>
  <c r="H213"/>
  <c r="R213" s="1"/>
  <c r="H142"/>
  <c r="R142" s="1"/>
  <c r="I162"/>
  <c r="S162" s="1"/>
  <c r="I225"/>
  <c r="S225" s="1"/>
  <c r="H160"/>
  <c r="R160" s="1"/>
  <c r="H214"/>
  <c r="R214" s="1"/>
  <c r="I228"/>
  <c r="S228" s="1"/>
  <c r="I205"/>
  <c r="S205" s="1"/>
  <c r="I200"/>
  <c r="S200" s="1"/>
  <c r="H167"/>
  <c r="R167" s="1"/>
  <c r="H187"/>
  <c r="R187" s="1"/>
  <c r="J198"/>
  <c r="T198" s="1"/>
  <c r="I207"/>
  <c r="S207" s="1"/>
  <c r="H238"/>
  <c r="R238" s="1"/>
  <c r="I237"/>
  <c r="S237" s="1"/>
  <c r="H166"/>
  <c r="R166" s="1"/>
  <c r="H224"/>
  <c r="R224" s="1"/>
  <c r="I183"/>
  <c r="S183" s="1"/>
  <c r="I153"/>
  <c r="S153" s="1"/>
  <c r="H215"/>
  <c r="R215" s="1"/>
  <c r="H139"/>
  <c r="R139" s="1"/>
  <c r="I196"/>
  <c r="S196" s="1"/>
  <c r="I253"/>
  <c r="S253" s="1"/>
  <c r="H221"/>
  <c r="R221" s="1"/>
  <c r="I222"/>
  <c r="S222" s="1"/>
  <c r="H239"/>
  <c r="R239" s="1"/>
  <c r="I190"/>
  <c r="S190" s="1"/>
  <c r="H184"/>
  <c r="R184" s="1"/>
  <c r="I210"/>
  <c r="S210" s="1"/>
  <c r="H149"/>
  <c r="R149" s="1"/>
  <c r="J249"/>
  <c r="T249" s="1"/>
  <c r="H233"/>
  <c r="R233" s="1"/>
  <c r="H216"/>
  <c r="R216" s="1"/>
  <c r="H244"/>
  <c r="R244" s="1"/>
  <c r="H243"/>
  <c r="R243" s="1"/>
  <c r="I156"/>
  <c r="S156" s="1"/>
  <c r="H218"/>
  <c r="R218" s="1"/>
  <c r="H148"/>
  <c r="R148" s="1"/>
  <c r="I180"/>
  <c r="S180" s="1"/>
  <c r="H245"/>
  <c r="R245" s="1"/>
  <c r="H151"/>
  <c r="R151" s="1"/>
  <c r="H155"/>
  <c r="R155" s="1"/>
  <c r="I191"/>
  <c r="S191" s="1"/>
  <c r="H232"/>
  <c r="R232" s="1"/>
  <c r="H164"/>
  <c r="R164" s="1"/>
  <c r="H227"/>
  <c r="R227" s="1"/>
  <c r="I171"/>
  <c r="S171" s="1"/>
  <c r="I188"/>
  <c r="S188" s="1"/>
  <c r="H170"/>
  <c r="R170" s="1"/>
  <c r="I231"/>
  <c r="S231" s="1"/>
  <c r="H217"/>
  <c r="R217" s="1"/>
  <c r="H158"/>
  <c r="R158" s="1"/>
  <c r="H178"/>
  <c r="R178" s="1"/>
  <c r="H182"/>
  <c r="R182" s="1"/>
  <c r="I219"/>
  <c r="S219" s="1"/>
  <c r="H137"/>
  <c r="R137" s="1"/>
  <c r="H172"/>
  <c r="R172" s="1"/>
  <c r="H226"/>
  <c r="R226" s="1"/>
  <c r="J255"/>
  <c r="T255" s="1"/>
  <c r="H143"/>
  <c r="R143" s="1"/>
  <c r="H220"/>
  <c r="R220" s="1"/>
  <c r="H235"/>
  <c r="R235" s="1"/>
  <c r="I197"/>
  <c r="S197" s="1"/>
  <c r="H212"/>
  <c r="R212" s="1"/>
  <c r="H211"/>
  <c r="R211" s="1"/>
  <c r="I193"/>
  <c r="S193" s="1"/>
  <c r="J201"/>
  <c r="T201" s="1"/>
  <c r="H161"/>
  <c r="R161" s="1"/>
  <c r="H140"/>
  <c r="R140" s="1"/>
  <c r="I138"/>
  <c r="S138" s="1"/>
  <c r="I206"/>
  <c r="S206" s="1"/>
  <c r="H169"/>
  <c r="R169" s="1"/>
  <c r="I135"/>
  <c r="S135" s="1"/>
  <c r="J68"/>
  <c r="T68" s="1"/>
  <c r="H128"/>
  <c r="R128" s="1"/>
  <c r="J82"/>
  <c r="T82" s="1"/>
  <c r="H136"/>
  <c r="R136" s="1"/>
  <c r="J36"/>
  <c r="T36" s="1"/>
  <c r="J80"/>
  <c r="T80" s="1"/>
  <c r="J45"/>
  <c r="T45" s="1"/>
  <c r="H122"/>
  <c r="R122" s="1"/>
  <c r="J24"/>
  <c r="T24" s="1"/>
  <c r="I132"/>
  <c r="S132" s="1"/>
  <c r="I84"/>
  <c r="S84" s="1"/>
  <c r="J12"/>
  <c r="T12" s="1"/>
  <c r="J55"/>
  <c r="T55" s="1"/>
  <c r="H106"/>
  <c r="R106" s="1"/>
  <c r="J7"/>
  <c r="T7" s="1"/>
  <c r="H94"/>
  <c r="R94" s="1"/>
  <c r="I96"/>
  <c r="S96" s="1"/>
  <c r="H107"/>
  <c r="R107" s="1"/>
  <c r="H101"/>
  <c r="R101" s="1"/>
  <c r="H121"/>
  <c r="R121" s="1"/>
  <c r="H131"/>
  <c r="R131" s="1"/>
  <c r="H104"/>
  <c r="R104" s="1"/>
  <c r="J83"/>
  <c r="H109"/>
  <c r="R109" s="1"/>
  <c r="J54"/>
  <c r="T54" s="1"/>
  <c r="I102"/>
  <c r="S102" s="1"/>
  <c r="H88"/>
  <c r="R88" s="1"/>
  <c r="J60"/>
  <c r="T60" s="1"/>
  <c r="J27"/>
  <c r="T27" s="1"/>
  <c r="H115"/>
  <c r="R115" s="1"/>
  <c r="I129"/>
  <c r="S129" s="1"/>
  <c r="J73"/>
  <c r="T73" s="1"/>
  <c r="J22"/>
  <c r="T22" s="1"/>
  <c r="J49"/>
  <c r="T49" s="1"/>
  <c r="J43"/>
  <c r="T43" s="1"/>
  <c r="I105"/>
  <c r="S105" s="1"/>
  <c r="J21"/>
  <c r="T21" s="1"/>
  <c r="J58"/>
  <c r="T58" s="1"/>
  <c r="I114"/>
  <c r="S114" s="1"/>
  <c r="H116"/>
  <c r="R116" s="1"/>
  <c r="H118"/>
  <c r="R118" s="1"/>
  <c r="J33"/>
  <c r="T33" s="1"/>
  <c r="J65"/>
  <c r="T65" s="1"/>
  <c r="H100"/>
  <c r="R100" s="1"/>
  <c r="H125"/>
  <c r="R125" s="1"/>
  <c r="J31"/>
  <c r="T31" s="1"/>
  <c r="I108"/>
  <c r="S108" s="1"/>
  <c r="H127"/>
  <c r="R127" s="1"/>
  <c r="J71"/>
  <c r="T71" s="1"/>
  <c r="J40"/>
  <c r="T40" s="1"/>
  <c r="J77"/>
  <c r="T77" s="1"/>
  <c r="J30"/>
  <c r="T30" s="1"/>
  <c r="J63"/>
  <c r="T63" s="1"/>
  <c r="J18"/>
  <c r="T18" s="1"/>
  <c r="H133"/>
  <c r="R133" s="1"/>
  <c r="J52"/>
  <c r="T52" s="1"/>
  <c r="I87"/>
  <c r="S87" s="1"/>
  <c r="H112"/>
  <c r="R112" s="1"/>
  <c r="I4"/>
  <c r="H110"/>
  <c r="R110" s="1"/>
  <c r="H130"/>
  <c r="R130" s="1"/>
  <c r="H103"/>
  <c r="R103" s="1"/>
  <c r="H92"/>
  <c r="R92" s="1"/>
  <c r="J48"/>
  <c r="T48" s="1"/>
  <c r="J39"/>
  <c r="T39" s="1"/>
  <c r="H98"/>
  <c r="R98" s="1"/>
  <c r="I120"/>
  <c r="S120" s="1"/>
  <c r="I126"/>
  <c r="S126" s="1"/>
  <c r="H89"/>
  <c r="R89" s="1"/>
  <c r="H97"/>
  <c r="R97" s="1"/>
  <c r="I117"/>
  <c r="S117" s="1"/>
  <c r="J74"/>
  <c r="T74" s="1"/>
  <c r="J13"/>
  <c r="T13" s="1"/>
  <c r="H134"/>
  <c r="R134" s="1"/>
  <c r="I93"/>
  <c r="S93" s="1"/>
  <c r="I85"/>
  <c r="S85" s="1"/>
  <c r="J76"/>
  <c r="T76" s="1"/>
  <c r="J67"/>
  <c r="T67" s="1"/>
  <c r="H95"/>
  <c r="R95" s="1"/>
  <c r="J9"/>
  <c r="T9" s="1"/>
  <c r="I123"/>
  <c r="S123" s="1"/>
  <c r="J15"/>
  <c r="T15" s="1"/>
  <c r="I111"/>
  <c r="S111" s="1"/>
  <c r="H113"/>
  <c r="R113" s="1"/>
  <c r="H124"/>
  <c r="R124" s="1"/>
  <c r="I99"/>
  <c r="S99" s="1"/>
  <c r="I90"/>
  <c r="S90" s="1"/>
  <c r="H91"/>
  <c r="R91" s="1"/>
  <c r="H119"/>
  <c r="R119" s="1"/>
  <c r="H86"/>
  <c r="R86" s="1"/>
  <c r="I251" l="1"/>
  <c r="S251" s="1"/>
  <c r="I254"/>
  <c r="S254" s="1"/>
  <c r="J246"/>
  <c r="T246" s="1"/>
  <c r="I250"/>
  <c r="S250" s="1"/>
  <c r="I256"/>
  <c r="S256" s="1"/>
  <c r="I257"/>
  <c r="S257" s="1"/>
  <c r="I247"/>
  <c r="S247" s="1"/>
  <c r="A20" i="10"/>
  <c r="S4" i="6"/>
  <c r="A9" i="10"/>
  <c r="T83" i="6"/>
  <c r="B9" i="10" s="1"/>
  <c r="K306" i="6"/>
  <c r="T306"/>
  <c r="K369"/>
  <c r="T369"/>
  <c r="J270"/>
  <c r="S270"/>
  <c r="J312"/>
  <c r="S312"/>
  <c r="K354"/>
  <c r="T354"/>
  <c r="J366"/>
  <c r="S366"/>
  <c r="C8" i="10"/>
  <c r="S177" i="6"/>
  <c r="J204"/>
  <c r="T204" s="1"/>
  <c r="S204"/>
  <c r="K282"/>
  <c r="T282"/>
  <c r="K348"/>
  <c r="T348"/>
  <c r="K294"/>
  <c r="T294"/>
  <c r="K321"/>
  <c r="T321"/>
  <c r="K336"/>
  <c r="T336"/>
  <c r="J285"/>
  <c r="S285"/>
  <c r="K315"/>
  <c r="T315"/>
  <c r="K318"/>
  <c r="T318"/>
  <c r="J279"/>
  <c r="S279"/>
  <c r="K342"/>
  <c r="T342"/>
  <c r="J309"/>
  <c r="S309"/>
  <c r="I51"/>
  <c r="S51" s="1"/>
  <c r="I10"/>
  <c r="S10" s="1"/>
  <c r="I37"/>
  <c r="S37" s="1"/>
  <c r="I61"/>
  <c r="S61" s="1"/>
  <c r="I25"/>
  <c r="S25" s="1"/>
  <c r="J11"/>
  <c r="T11" s="1"/>
  <c r="J32"/>
  <c r="T32" s="1"/>
  <c r="I34"/>
  <c r="S34" s="1"/>
  <c r="J20"/>
  <c r="T20" s="1"/>
  <c r="I64"/>
  <c r="S64" s="1"/>
  <c r="I42"/>
  <c r="S42" s="1"/>
  <c r="J35"/>
  <c r="T35" s="1"/>
  <c r="J29"/>
  <c r="T29" s="1"/>
  <c r="I46"/>
  <c r="S46" s="1"/>
  <c r="I333"/>
  <c r="S333" s="1"/>
  <c r="J17"/>
  <c r="T17" s="1"/>
  <c r="J14"/>
  <c r="T14" s="1"/>
  <c r="J62"/>
  <c r="T62" s="1"/>
  <c r="J23"/>
  <c r="T23" s="1"/>
  <c r="I59"/>
  <c r="S59" s="1"/>
  <c r="I351"/>
  <c r="S351" s="1"/>
  <c r="I291"/>
  <c r="S291" s="1"/>
  <c r="I195"/>
  <c r="S195" s="1"/>
  <c r="J26"/>
  <c r="T26" s="1"/>
  <c r="J53"/>
  <c r="T53" s="1"/>
  <c r="I19"/>
  <c r="S19" s="1"/>
  <c r="J78"/>
  <c r="T78" s="1"/>
  <c r="I28"/>
  <c r="S28" s="1"/>
  <c r="I5"/>
  <c r="S5" s="1"/>
  <c r="J66"/>
  <c r="T66" s="1"/>
  <c r="I345"/>
  <c r="S345" s="1"/>
  <c r="J41"/>
  <c r="T41" s="1"/>
  <c r="I57"/>
  <c r="S57" s="1"/>
  <c r="J38"/>
  <c r="T38" s="1"/>
  <c r="J50"/>
  <c r="T50" s="1"/>
  <c r="I6"/>
  <c r="S6" s="1"/>
  <c r="J81"/>
  <c r="T81" s="1"/>
  <c r="J72"/>
  <c r="T72" s="1"/>
  <c r="I16"/>
  <c r="S16" s="1"/>
  <c r="J44"/>
  <c r="T44" s="1"/>
  <c r="I79"/>
  <c r="S79" s="1"/>
  <c r="J8"/>
  <c r="T8" s="1"/>
  <c r="J69"/>
  <c r="T69" s="1"/>
  <c r="J56"/>
  <c r="T56" s="1"/>
  <c r="J47"/>
  <c r="T47" s="1"/>
  <c r="J75"/>
  <c r="T75" s="1"/>
  <c r="I70"/>
  <c r="S70" s="1"/>
  <c r="J252"/>
  <c r="T252" s="1"/>
  <c r="I259"/>
  <c r="J320"/>
  <c r="T320" s="1"/>
  <c r="J322"/>
  <c r="T322" s="1"/>
  <c r="J274"/>
  <c r="T274" s="1"/>
  <c r="I263"/>
  <c r="S263" s="1"/>
  <c r="J338"/>
  <c r="T338" s="1"/>
  <c r="J290"/>
  <c r="T290" s="1"/>
  <c r="I266"/>
  <c r="S266" s="1"/>
  <c r="J308"/>
  <c r="T308" s="1"/>
  <c r="J331"/>
  <c r="T331" s="1"/>
  <c r="J313"/>
  <c r="T313" s="1"/>
  <c r="I269"/>
  <c r="S269" s="1"/>
  <c r="J286"/>
  <c r="T286" s="1"/>
  <c r="J340"/>
  <c r="T340" s="1"/>
  <c r="I260"/>
  <c r="S260" s="1"/>
  <c r="J305"/>
  <c r="T305" s="1"/>
  <c r="J324"/>
  <c r="T324" s="1"/>
  <c r="I265"/>
  <c r="S265" s="1"/>
  <c r="J272"/>
  <c r="T272" s="1"/>
  <c r="J302"/>
  <c r="T302" s="1"/>
  <c r="J276"/>
  <c r="T276" s="1"/>
  <c r="J297"/>
  <c r="T297" s="1"/>
  <c r="J280"/>
  <c r="T280" s="1"/>
  <c r="J362"/>
  <c r="T362" s="1"/>
  <c r="J275"/>
  <c r="T275" s="1"/>
  <c r="J365"/>
  <c r="T365" s="1"/>
  <c r="J303"/>
  <c r="T303" s="1"/>
  <c r="J367"/>
  <c r="T367" s="1"/>
  <c r="J347"/>
  <c r="T347" s="1"/>
  <c r="J353"/>
  <c r="T353" s="1"/>
  <c r="J281"/>
  <c r="T281" s="1"/>
  <c r="J296"/>
  <c r="T296" s="1"/>
  <c r="J341"/>
  <c r="T341" s="1"/>
  <c r="J358"/>
  <c r="T358" s="1"/>
  <c r="J267"/>
  <c r="T267" s="1"/>
  <c r="J284"/>
  <c r="T284" s="1"/>
  <c r="J339"/>
  <c r="T339" s="1"/>
  <c r="J289"/>
  <c r="T289" s="1"/>
  <c r="J357"/>
  <c r="T357" s="1"/>
  <c r="I261"/>
  <c r="S261" s="1"/>
  <c r="J359"/>
  <c r="T359" s="1"/>
  <c r="J310"/>
  <c r="T310" s="1"/>
  <c r="J304"/>
  <c r="T304" s="1"/>
  <c r="J350"/>
  <c r="T350" s="1"/>
  <c r="J325"/>
  <c r="T325" s="1"/>
  <c r="J364"/>
  <c r="T364" s="1"/>
  <c r="J335"/>
  <c r="T335" s="1"/>
  <c r="J287"/>
  <c r="T287" s="1"/>
  <c r="J334"/>
  <c r="T334" s="1"/>
  <c r="J264"/>
  <c r="T264" s="1"/>
  <c r="J307"/>
  <c r="T307" s="1"/>
  <c r="J360"/>
  <c r="T360" s="1"/>
  <c r="J352"/>
  <c r="T352" s="1"/>
  <c r="J288"/>
  <c r="T288" s="1"/>
  <c r="J278"/>
  <c r="T278" s="1"/>
  <c r="J328"/>
  <c r="T328" s="1"/>
  <c r="J337"/>
  <c r="T337" s="1"/>
  <c r="J332"/>
  <c r="T332" s="1"/>
  <c r="J298"/>
  <c r="T298" s="1"/>
  <c r="J301"/>
  <c r="T301" s="1"/>
  <c r="J271"/>
  <c r="T271" s="1"/>
  <c r="J344"/>
  <c r="T344" s="1"/>
  <c r="J323"/>
  <c r="T323" s="1"/>
  <c r="J311"/>
  <c r="T311" s="1"/>
  <c r="J326"/>
  <c r="T326" s="1"/>
  <c r="J316"/>
  <c r="T316" s="1"/>
  <c r="J346"/>
  <c r="T346" s="1"/>
  <c r="J293"/>
  <c r="T293" s="1"/>
  <c r="J361"/>
  <c r="T361" s="1"/>
  <c r="J283"/>
  <c r="T283" s="1"/>
  <c r="J319"/>
  <c r="T319" s="1"/>
  <c r="J349"/>
  <c r="T349" s="1"/>
  <c r="J295"/>
  <c r="T295" s="1"/>
  <c r="J363"/>
  <c r="T363" s="1"/>
  <c r="J330"/>
  <c r="T330" s="1"/>
  <c r="J273"/>
  <c r="T273" s="1"/>
  <c r="J292"/>
  <c r="T292" s="1"/>
  <c r="J355"/>
  <c r="T355" s="1"/>
  <c r="J368"/>
  <c r="T368" s="1"/>
  <c r="J299"/>
  <c r="T299" s="1"/>
  <c r="J327"/>
  <c r="T327" s="1"/>
  <c r="I268"/>
  <c r="S268" s="1"/>
  <c r="J314"/>
  <c r="T314" s="1"/>
  <c r="I262"/>
  <c r="S262" s="1"/>
  <c r="J356"/>
  <c r="T356" s="1"/>
  <c r="J317"/>
  <c r="T317" s="1"/>
  <c r="J329"/>
  <c r="T329" s="1"/>
  <c r="J300"/>
  <c r="T300" s="1"/>
  <c r="J277"/>
  <c r="T277" s="1"/>
  <c r="J343"/>
  <c r="T343" s="1"/>
  <c r="I161"/>
  <c r="S161" s="1"/>
  <c r="I220"/>
  <c r="S220" s="1"/>
  <c r="I151"/>
  <c r="S151" s="1"/>
  <c r="I243"/>
  <c r="S243" s="1"/>
  <c r="I184"/>
  <c r="S184" s="1"/>
  <c r="J222"/>
  <c r="T222" s="1"/>
  <c r="J196"/>
  <c r="T196" s="1"/>
  <c r="J251"/>
  <c r="T251" s="1"/>
  <c r="J207"/>
  <c r="T207" s="1"/>
  <c r="J205"/>
  <c r="T205" s="1"/>
  <c r="I160"/>
  <c r="S160" s="1"/>
  <c r="I236"/>
  <c r="S236" s="1"/>
  <c r="I181"/>
  <c r="S181" s="1"/>
  <c r="J177"/>
  <c r="D8" i="10"/>
  <c r="J202" i="6"/>
  <c r="T202" s="1"/>
  <c r="I223"/>
  <c r="S223" s="1"/>
  <c r="I163"/>
  <c r="S163" s="1"/>
  <c r="J150"/>
  <c r="T150" s="1"/>
  <c r="K189"/>
  <c r="U189" s="1"/>
  <c r="I152"/>
  <c r="S152" s="1"/>
  <c r="J254"/>
  <c r="T254" s="1"/>
  <c r="J138"/>
  <c r="T138" s="1"/>
  <c r="K201"/>
  <c r="U201" s="1"/>
  <c r="I211"/>
  <c r="S211" s="1"/>
  <c r="J197"/>
  <c r="T197" s="1"/>
  <c r="I143"/>
  <c r="S143" s="1"/>
  <c r="I226"/>
  <c r="S226" s="1"/>
  <c r="J219"/>
  <c r="T219" s="1"/>
  <c r="I178"/>
  <c r="S178" s="1"/>
  <c r="J231"/>
  <c r="T231" s="1"/>
  <c r="I170"/>
  <c r="S170" s="1"/>
  <c r="I164"/>
  <c r="S164" s="1"/>
  <c r="J191"/>
  <c r="T191" s="1"/>
  <c r="I245"/>
  <c r="S245" s="1"/>
  <c r="I148"/>
  <c r="S148" s="1"/>
  <c r="I216"/>
  <c r="S216" s="1"/>
  <c r="K249"/>
  <c r="U249" s="1"/>
  <c r="I239"/>
  <c r="S239" s="1"/>
  <c r="I221"/>
  <c r="S221" s="1"/>
  <c r="J257"/>
  <c r="T257" s="1"/>
  <c r="I139"/>
  <c r="S139" s="1"/>
  <c r="J153"/>
  <c r="T153" s="1"/>
  <c r="I166"/>
  <c r="S166" s="1"/>
  <c r="K198"/>
  <c r="U198" s="1"/>
  <c r="I167"/>
  <c r="S167" s="1"/>
  <c r="J225"/>
  <c r="T225" s="1"/>
  <c r="I142"/>
  <c r="S142" s="1"/>
  <c r="J199"/>
  <c r="T199" s="1"/>
  <c r="I175"/>
  <c r="S175" s="1"/>
  <c r="J165"/>
  <c r="T165" s="1"/>
  <c r="J194"/>
  <c r="T194" s="1"/>
  <c r="I173"/>
  <c r="S173" s="1"/>
  <c r="K192"/>
  <c r="U192" s="1"/>
  <c r="J168"/>
  <c r="T168" s="1"/>
  <c r="K258"/>
  <c r="U258" s="1"/>
  <c r="J248"/>
  <c r="T248" s="1"/>
  <c r="I230"/>
  <c r="S230" s="1"/>
  <c r="J186"/>
  <c r="T186" s="1"/>
  <c r="I154"/>
  <c r="S154" s="1"/>
  <c r="I157"/>
  <c r="S157" s="1"/>
  <c r="J176"/>
  <c r="T176" s="1"/>
  <c r="J206"/>
  <c r="T206" s="1"/>
  <c r="K255"/>
  <c r="U255" s="1"/>
  <c r="I137"/>
  <c r="S137" s="1"/>
  <c r="I182"/>
  <c r="S182" s="1"/>
  <c r="I217"/>
  <c r="S217" s="1"/>
  <c r="J188"/>
  <c r="T188" s="1"/>
  <c r="I227"/>
  <c r="S227" s="1"/>
  <c r="J180"/>
  <c r="T180" s="1"/>
  <c r="I149"/>
  <c r="S149" s="1"/>
  <c r="J190"/>
  <c r="T190" s="1"/>
  <c r="J253"/>
  <c r="T253" s="1"/>
  <c r="I224"/>
  <c r="S224" s="1"/>
  <c r="J237"/>
  <c r="T237" s="1"/>
  <c r="I187"/>
  <c r="S187" s="1"/>
  <c r="J228"/>
  <c r="T228" s="1"/>
  <c r="I229"/>
  <c r="S229" s="1"/>
  <c r="J234"/>
  <c r="T234" s="1"/>
  <c r="I240"/>
  <c r="S240" s="1"/>
  <c r="J147"/>
  <c r="T147" s="1"/>
  <c r="I169"/>
  <c r="S169" s="1"/>
  <c r="I140"/>
  <c r="S140" s="1"/>
  <c r="J193"/>
  <c r="T193" s="1"/>
  <c r="I212"/>
  <c r="S212" s="1"/>
  <c r="I235"/>
  <c r="S235" s="1"/>
  <c r="I172"/>
  <c r="S172" s="1"/>
  <c r="I158"/>
  <c r="S158" s="1"/>
  <c r="J171"/>
  <c r="T171" s="1"/>
  <c r="I232"/>
  <c r="S232" s="1"/>
  <c r="I155"/>
  <c r="S155" s="1"/>
  <c r="I218"/>
  <c r="S218" s="1"/>
  <c r="J156"/>
  <c r="T156" s="1"/>
  <c r="I244"/>
  <c r="S244" s="1"/>
  <c r="I233"/>
  <c r="S233" s="1"/>
  <c r="J210"/>
  <c r="T210" s="1"/>
  <c r="K246"/>
  <c r="U246" s="1"/>
  <c r="I215"/>
  <c r="S215" s="1"/>
  <c r="J183"/>
  <c r="T183" s="1"/>
  <c r="I238"/>
  <c r="S238" s="1"/>
  <c r="J200"/>
  <c r="T200" s="1"/>
  <c r="I214"/>
  <c r="S214" s="1"/>
  <c r="J162"/>
  <c r="T162" s="1"/>
  <c r="I213"/>
  <c r="S213" s="1"/>
  <c r="I179"/>
  <c r="S179" s="1"/>
  <c r="I185"/>
  <c r="S185" s="1"/>
  <c r="J159"/>
  <c r="T159" s="1"/>
  <c r="I208"/>
  <c r="S208" s="1"/>
  <c r="J141"/>
  <c r="T141" s="1"/>
  <c r="I242"/>
  <c r="S242" s="1"/>
  <c r="J203"/>
  <c r="T203" s="1"/>
  <c r="J144"/>
  <c r="T144" s="1"/>
  <c r="I145"/>
  <c r="S145" s="1"/>
  <c r="I146"/>
  <c r="S146" s="1"/>
  <c r="J174"/>
  <c r="T174" s="1"/>
  <c r="I241"/>
  <c r="S241" s="1"/>
  <c r="I209"/>
  <c r="S209" s="1"/>
  <c r="I91"/>
  <c r="S91" s="1"/>
  <c r="K13"/>
  <c r="U13" s="1"/>
  <c r="I112"/>
  <c r="S112" s="1"/>
  <c r="K71"/>
  <c r="U71" s="1"/>
  <c r="I127"/>
  <c r="S127" s="1"/>
  <c r="I125"/>
  <c r="S125" s="1"/>
  <c r="K33"/>
  <c r="U33" s="1"/>
  <c r="I118"/>
  <c r="S118" s="1"/>
  <c r="I116"/>
  <c r="S116" s="1"/>
  <c r="K21"/>
  <c r="U21" s="1"/>
  <c r="K22"/>
  <c r="U22" s="1"/>
  <c r="I107"/>
  <c r="S107" s="1"/>
  <c r="J96"/>
  <c r="T96" s="1"/>
  <c r="I94"/>
  <c r="S94" s="1"/>
  <c r="K7"/>
  <c r="U7" s="1"/>
  <c r="K55"/>
  <c r="U55" s="1"/>
  <c r="J84"/>
  <c r="T84" s="1"/>
  <c r="J132"/>
  <c r="T132" s="1"/>
  <c r="I122"/>
  <c r="S122" s="1"/>
  <c r="K80"/>
  <c r="U80" s="1"/>
  <c r="K36"/>
  <c r="U36" s="1"/>
  <c r="K82"/>
  <c r="U82" s="1"/>
  <c r="I128"/>
  <c r="S128" s="1"/>
  <c r="I86"/>
  <c r="S86" s="1"/>
  <c r="I119"/>
  <c r="S119" s="1"/>
  <c r="J90"/>
  <c r="T90" s="1"/>
  <c r="I113"/>
  <c r="S113" s="1"/>
  <c r="J123"/>
  <c r="T123" s="1"/>
  <c r="K9"/>
  <c r="U9" s="1"/>
  <c r="J85"/>
  <c r="T85" s="1"/>
  <c r="I97"/>
  <c r="S97" s="1"/>
  <c r="J120"/>
  <c r="T120" s="1"/>
  <c r="K48"/>
  <c r="U48" s="1"/>
  <c r="I103"/>
  <c r="S103" s="1"/>
  <c r="I130"/>
  <c r="S130" s="1"/>
  <c r="I110"/>
  <c r="S110" s="1"/>
  <c r="J4"/>
  <c r="B20" i="10"/>
  <c r="J87" i="6"/>
  <c r="T87" s="1"/>
  <c r="I133"/>
  <c r="S133" s="1"/>
  <c r="K18"/>
  <c r="U18" s="1"/>
  <c r="K30"/>
  <c r="U30" s="1"/>
  <c r="K40"/>
  <c r="U40" s="1"/>
  <c r="J105"/>
  <c r="T105" s="1"/>
  <c r="I115"/>
  <c r="S115" s="1"/>
  <c r="K27"/>
  <c r="U27" s="1"/>
  <c r="K60"/>
  <c r="U60" s="1"/>
  <c r="J102"/>
  <c r="T102" s="1"/>
  <c r="K83"/>
  <c r="I104"/>
  <c r="S104" s="1"/>
  <c r="I121"/>
  <c r="S121" s="1"/>
  <c r="I101"/>
  <c r="S101" s="1"/>
  <c r="K12"/>
  <c r="U12" s="1"/>
  <c r="K24"/>
  <c r="U24" s="1"/>
  <c r="K45"/>
  <c r="U45" s="1"/>
  <c r="I136"/>
  <c r="S136" s="1"/>
  <c r="J99"/>
  <c r="T99" s="1"/>
  <c r="I124"/>
  <c r="S124" s="1"/>
  <c r="J111"/>
  <c r="T111" s="1"/>
  <c r="K15"/>
  <c r="U15" s="1"/>
  <c r="I95"/>
  <c r="S95" s="1"/>
  <c r="K67"/>
  <c r="U67" s="1"/>
  <c r="K76"/>
  <c r="U76" s="1"/>
  <c r="J93"/>
  <c r="T93" s="1"/>
  <c r="I134"/>
  <c r="S134" s="1"/>
  <c r="K74"/>
  <c r="U74" s="1"/>
  <c r="J117"/>
  <c r="T117" s="1"/>
  <c r="I89"/>
  <c r="S89" s="1"/>
  <c r="J126"/>
  <c r="T126" s="1"/>
  <c r="I98"/>
  <c r="S98" s="1"/>
  <c r="K39"/>
  <c r="U39" s="1"/>
  <c r="I92"/>
  <c r="S92" s="1"/>
  <c r="K52"/>
  <c r="U52" s="1"/>
  <c r="K63"/>
  <c r="U63" s="1"/>
  <c r="K77"/>
  <c r="U77" s="1"/>
  <c r="J108"/>
  <c r="T108" s="1"/>
  <c r="K31"/>
  <c r="U31" s="1"/>
  <c r="I100"/>
  <c r="S100" s="1"/>
  <c r="K65"/>
  <c r="U65" s="1"/>
  <c r="J114"/>
  <c r="T114" s="1"/>
  <c r="K58"/>
  <c r="U58" s="1"/>
  <c r="K43"/>
  <c r="U43" s="1"/>
  <c r="K49"/>
  <c r="U49" s="1"/>
  <c r="K73"/>
  <c r="U73" s="1"/>
  <c r="J129"/>
  <c r="T129" s="1"/>
  <c r="I88"/>
  <c r="S88" s="1"/>
  <c r="K54"/>
  <c r="U54" s="1"/>
  <c r="I109"/>
  <c r="S109" s="1"/>
  <c r="I131"/>
  <c r="S131" s="1"/>
  <c r="I106"/>
  <c r="S106" s="1"/>
  <c r="K68"/>
  <c r="U68" s="1"/>
  <c r="J135"/>
  <c r="T135" s="1"/>
  <c r="J256" l="1"/>
  <c r="T256" s="1"/>
  <c r="J250"/>
  <c r="T250" s="1"/>
  <c r="J247"/>
  <c r="T247" s="1"/>
  <c r="K204"/>
  <c r="U204" s="1"/>
  <c r="K252"/>
  <c r="U252" s="1"/>
  <c r="C9" i="10"/>
  <c r="T177" i="6"/>
  <c r="D9" i="10" s="1"/>
  <c r="J259" i="6"/>
  <c r="T259" s="1"/>
  <c r="S259"/>
  <c r="K279"/>
  <c r="T279"/>
  <c r="K285"/>
  <c r="T285"/>
  <c r="L294"/>
  <c r="U294"/>
  <c r="L354"/>
  <c r="U354"/>
  <c r="L369"/>
  <c r="U369"/>
  <c r="K309"/>
  <c r="T309"/>
  <c r="L318"/>
  <c r="U318"/>
  <c r="L336"/>
  <c r="U336"/>
  <c r="L348"/>
  <c r="U348"/>
  <c r="K312"/>
  <c r="T312"/>
  <c r="L306"/>
  <c r="U306"/>
  <c r="A10" i="10"/>
  <c r="U83" i="6"/>
  <c r="A21" i="10"/>
  <c r="T4" i="6"/>
  <c r="B21" i="10" s="1"/>
  <c r="L342" i="6"/>
  <c r="U342"/>
  <c r="L315"/>
  <c r="U315"/>
  <c r="L321"/>
  <c r="U321"/>
  <c r="L282"/>
  <c r="U282"/>
  <c r="K366"/>
  <c r="T366"/>
  <c r="K270"/>
  <c r="T270"/>
  <c r="J70"/>
  <c r="T70" s="1"/>
  <c r="K69"/>
  <c r="U69" s="1"/>
  <c r="K44"/>
  <c r="U44" s="1"/>
  <c r="K81"/>
  <c r="U81" s="1"/>
  <c r="K50"/>
  <c r="U50" s="1"/>
  <c r="K38"/>
  <c r="U38" s="1"/>
  <c r="J345"/>
  <c r="T345" s="1"/>
  <c r="J5"/>
  <c r="T5" s="1"/>
  <c r="J28"/>
  <c r="T28" s="1"/>
  <c r="J291"/>
  <c r="T291" s="1"/>
  <c r="J59"/>
  <c r="T59" s="1"/>
  <c r="K23"/>
  <c r="U23" s="1"/>
  <c r="K17"/>
  <c r="U17" s="1"/>
  <c r="J46"/>
  <c r="T46" s="1"/>
  <c r="K29"/>
  <c r="U29" s="1"/>
  <c r="J42"/>
  <c r="T42" s="1"/>
  <c r="J34"/>
  <c r="T34" s="1"/>
  <c r="K32"/>
  <c r="U32" s="1"/>
  <c r="J25"/>
  <c r="T25" s="1"/>
  <c r="J61"/>
  <c r="T61" s="1"/>
  <c r="J10"/>
  <c r="T10" s="1"/>
  <c r="J51"/>
  <c r="T51" s="1"/>
  <c r="K75"/>
  <c r="U75" s="1"/>
  <c r="K8"/>
  <c r="U8" s="1"/>
  <c r="J57"/>
  <c r="T57" s="1"/>
  <c r="K66"/>
  <c r="U66" s="1"/>
  <c r="K78"/>
  <c r="U78" s="1"/>
  <c r="K53"/>
  <c r="U53" s="1"/>
  <c r="K26"/>
  <c r="U26" s="1"/>
  <c r="J351"/>
  <c r="T351" s="1"/>
  <c r="K62"/>
  <c r="U62" s="1"/>
  <c r="J333"/>
  <c r="T333" s="1"/>
  <c r="K35"/>
  <c r="U35" s="1"/>
  <c r="J64"/>
  <c r="T64" s="1"/>
  <c r="K20"/>
  <c r="U20" s="1"/>
  <c r="K11"/>
  <c r="U11" s="1"/>
  <c r="J37"/>
  <c r="T37" s="1"/>
  <c r="K47"/>
  <c r="U47" s="1"/>
  <c r="K56"/>
  <c r="U56" s="1"/>
  <c r="J79"/>
  <c r="T79" s="1"/>
  <c r="J16"/>
  <c r="T16" s="1"/>
  <c r="K72"/>
  <c r="U72" s="1"/>
  <c r="J6"/>
  <c r="T6" s="1"/>
  <c r="K41"/>
  <c r="U41" s="1"/>
  <c r="J19"/>
  <c r="T19" s="1"/>
  <c r="J195"/>
  <c r="T195" s="1"/>
  <c r="K14"/>
  <c r="U14" s="1"/>
  <c r="K343"/>
  <c r="U343" s="1"/>
  <c r="K329"/>
  <c r="U329" s="1"/>
  <c r="K327"/>
  <c r="U327" s="1"/>
  <c r="K355"/>
  <c r="U355" s="1"/>
  <c r="K349"/>
  <c r="U349" s="1"/>
  <c r="K361"/>
  <c r="U361" s="1"/>
  <c r="K323"/>
  <c r="U323" s="1"/>
  <c r="K301"/>
  <c r="U301" s="1"/>
  <c r="K337"/>
  <c r="U337" s="1"/>
  <c r="K328"/>
  <c r="U328" s="1"/>
  <c r="K288"/>
  <c r="U288" s="1"/>
  <c r="K307"/>
  <c r="U307" s="1"/>
  <c r="K335"/>
  <c r="U335" s="1"/>
  <c r="K325"/>
  <c r="U325" s="1"/>
  <c r="K350"/>
  <c r="U350" s="1"/>
  <c r="K359"/>
  <c r="U359" s="1"/>
  <c r="K284"/>
  <c r="U284" s="1"/>
  <c r="K341"/>
  <c r="U341" s="1"/>
  <c r="K296"/>
  <c r="U296" s="1"/>
  <c r="K353"/>
  <c r="U353" s="1"/>
  <c r="K303"/>
  <c r="U303" s="1"/>
  <c r="K276"/>
  <c r="U276" s="1"/>
  <c r="K302"/>
  <c r="U302" s="1"/>
  <c r="K324"/>
  <c r="U324" s="1"/>
  <c r="J260"/>
  <c r="T260" s="1"/>
  <c r="K338"/>
  <c r="U338" s="1"/>
  <c r="K322"/>
  <c r="U322" s="1"/>
  <c r="K320"/>
  <c r="U320" s="1"/>
  <c r="K277"/>
  <c r="U277" s="1"/>
  <c r="K317"/>
  <c r="U317" s="1"/>
  <c r="K356"/>
  <c r="U356" s="1"/>
  <c r="K314"/>
  <c r="U314" s="1"/>
  <c r="K299"/>
  <c r="U299" s="1"/>
  <c r="K368"/>
  <c r="U368" s="1"/>
  <c r="K292"/>
  <c r="U292" s="1"/>
  <c r="K363"/>
  <c r="U363" s="1"/>
  <c r="K319"/>
  <c r="U319" s="1"/>
  <c r="K283"/>
  <c r="U283" s="1"/>
  <c r="K293"/>
  <c r="U293" s="1"/>
  <c r="K346"/>
  <c r="U346" s="1"/>
  <c r="K326"/>
  <c r="U326" s="1"/>
  <c r="K311"/>
  <c r="U311" s="1"/>
  <c r="K344"/>
  <c r="U344" s="1"/>
  <c r="K271"/>
  <c r="U271" s="1"/>
  <c r="K298"/>
  <c r="U298" s="1"/>
  <c r="K332"/>
  <c r="U332" s="1"/>
  <c r="K352"/>
  <c r="U352" s="1"/>
  <c r="K360"/>
  <c r="U360" s="1"/>
  <c r="K264"/>
  <c r="U264" s="1"/>
  <c r="K334"/>
  <c r="U334" s="1"/>
  <c r="K364"/>
  <c r="U364" s="1"/>
  <c r="J261"/>
  <c r="T261" s="1"/>
  <c r="K289"/>
  <c r="U289" s="1"/>
  <c r="K339"/>
  <c r="U339" s="1"/>
  <c r="K267"/>
  <c r="U267" s="1"/>
  <c r="K358"/>
  <c r="U358" s="1"/>
  <c r="K281"/>
  <c r="U281" s="1"/>
  <c r="K347"/>
  <c r="U347" s="1"/>
  <c r="K365"/>
  <c r="U365" s="1"/>
  <c r="K280"/>
  <c r="U280" s="1"/>
  <c r="K272"/>
  <c r="U272" s="1"/>
  <c r="K340"/>
  <c r="U340" s="1"/>
  <c r="K313"/>
  <c r="U313" s="1"/>
  <c r="J266"/>
  <c r="T266" s="1"/>
  <c r="J263"/>
  <c r="T263" s="1"/>
  <c r="K300"/>
  <c r="U300" s="1"/>
  <c r="J262"/>
  <c r="T262" s="1"/>
  <c r="J268"/>
  <c r="T268" s="1"/>
  <c r="K273"/>
  <c r="U273" s="1"/>
  <c r="K330"/>
  <c r="U330" s="1"/>
  <c r="K295"/>
  <c r="U295" s="1"/>
  <c r="K316"/>
  <c r="U316" s="1"/>
  <c r="K278"/>
  <c r="U278" s="1"/>
  <c r="K287"/>
  <c r="U287" s="1"/>
  <c r="K304"/>
  <c r="U304" s="1"/>
  <c r="K310"/>
  <c r="U310" s="1"/>
  <c r="K357"/>
  <c r="U357" s="1"/>
  <c r="K367"/>
  <c r="U367" s="1"/>
  <c r="K275"/>
  <c r="U275" s="1"/>
  <c r="K362"/>
  <c r="U362" s="1"/>
  <c r="K297"/>
  <c r="U297" s="1"/>
  <c r="J265"/>
  <c r="T265" s="1"/>
  <c r="K305"/>
  <c r="U305" s="1"/>
  <c r="K286"/>
  <c r="U286" s="1"/>
  <c r="J269"/>
  <c r="T269" s="1"/>
  <c r="K331"/>
  <c r="U331" s="1"/>
  <c r="K308"/>
  <c r="U308" s="1"/>
  <c r="K290"/>
  <c r="U290" s="1"/>
  <c r="K274"/>
  <c r="U274" s="1"/>
  <c r="J209"/>
  <c r="T209" s="1"/>
  <c r="J241"/>
  <c r="T241" s="1"/>
  <c r="K203"/>
  <c r="U203" s="1"/>
  <c r="J208"/>
  <c r="T208" s="1"/>
  <c r="J213"/>
  <c r="T213" s="1"/>
  <c r="J214"/>
  <c r="T214" s="1"/>
  <c r="J215"/>
  <c r="T215" s="1"/>
  <c r="L246"/>
  <c r="V246" s="1"/>
  <c r="K156"/>
  <c r="U156" s="1"/>
  <c r="J232"/>
  <c r="T232" s="1"/>
  <c r="J158"/>
  <c r="T158" s="1"/>
  <c r="J172"/>
  <c r="T172" s="1"/>
  <c r="J235"/>
  <c r="T235" s="1"/>
  <c r="K193"/>
  <c r="U193" s="1"/>
  <c r="J240"/>
  <c r="T240" s="1"/>
  <c r="J187"/>
  <c r="T187" s="1"/>
  <c r="J149"/>
  <c r="T149" s="1"/>
  <c r="K180"/>
  <c r="U180" s="1"/>
  <c r="K188"/>
  <c r="U188" s="1"/>
  <c r="J137"/>
  <c r="T137" s="1"/>
  <c r="K186"/>
  <c r="U186" s="1"/>
  <c r="K168"/>
  <c r="U168" s="1"/>
  <c r="J173"/>
  <c r="T173" s="1"/>
  <c r="K165"/>
  <c r="U165" s="1"/>
  <c r="J175"/>
  <c r="T175" s="1"/>
  <c r="J142"/>
  <c r="T142" s="1"/>
  <c r="L198"/>
  <c r="V198" s="1"/>
  <c r="J139"/>
  <c r="T139" s="1"/>
  <c r="J239"/>
  <c r="T239" s="1"/>
  <c r="L249"/>
  <c r="V249" s="1"/>
  <c r="J245"/>
  <c r="T245" s="1"/>
  <c r="J164"/>
  <c r="T164" s="1"/>
  <c r="J170"/>
  <c r="T170" s="1"/>
  <c r="J178"/>
  <c r="T178" s="1"/>
  <c r="J226"/>
  <c r="T226" s="1"/>
  <c r="L201"/>
  <c r="V201" s="1"/>
  <c r="J152"/>
  <c r="T152" s="1"/>
  <c r="L189"/>
  <c r="V189" s="1"/>
  <c r="K202"/>
  <c r="U202" s="1"/>
  <c r="K177"/>
  <c r="J160"/>
  <c r="T160" s="1"/>
  <c r="K222"/>
  <c r="U222" s="1"/>
  <c r="J243"/>
  <c r="T243" s="1"/>
  <c r="J220"/>
  <c r="T220" s="1"/>
  <c r="J146"/>
  <c r="T146" s="1"/>
  <c r="J145"/>
  <c r="T145" s="1"/>
  <c r="J242"/>
  <c r="T242" s="1"/>
  <c r="K159"/>
  <c r="U159" s="1"/>
  <c r="J179"/>
  <c r="T179" s="1"/>
  <c r="J238"/>
  <c r="T238" s="1"/>
  <c r="K183"/>
  <c r="U183" s="1"/>
  <c r="J233"/>
  <c r="T233" s="1"/>
  <c r="J218"/>
  <c r="T218" s="1"/>
  <c r="J155"/>
  <c r="T155" s="1"/>
  <c r="J140"/>
  <c r="T140" s="1"/>
  <c r="K147"/>
  <c r="U147" s="1"/>
  <c r="K237"/>
  <c r="U237" s="1"/>
  <c r="K253"/>
  <c r="U253" s="1"/>
  <c r="J217"/>
  <c r="T217" s="1"/>
  <c r="L255"/>
  <c r="V255" s="1"/>
  <c r="K206"/>
  <c r="U206" s="1"/>
  <c r="J157"/>
  <c r="T157" s="1"/>
  <c r="J154"/>
  <c r="T154" s="1"/>
  <c r="K248"/>
  <c r="U248" s="1"/>
  <c r="L192"/>
  <c r="V192" s="1"/>
  <c r="K194"/>
  <c r="U194" s="1"/>
  <c r="K257"/>
  <c r="U257" s="1"/>
  <c r="J216"/>
  <c r="T216" s="1"/>
  <c r="J148"/>
  <c r="T148" s="1"/>
  <c r="K231"/>
  <c r="U231" s="1"/>
  <c r="K219"/>
  <c r="U219" s="1"/>
  <c r="K197"/>
  <c r="U197" s="1"/>
  <c r="K138"/>
  <c r="U138" s="1"/>
  <c r="K150"/>
  <c r="U150" s="1"/>
  <c r="J223"/>
  <c r="T223" s="1"/>
  <c r="J181"/>
  <c r="T181" s="1"/>
  <c r="K205"/>
  <c r="U205" s="1"/>
  <c r="K251"/>
  <c r="U251" s="1"/>
  <c r="J184"/>
  <c r="T184" s="1"/>
  <c r="K174"/>
  <c r="U174" s="1"/>
  <c r="K144"/>
  <c r="U144" s="1"/>
  <c r="K141"/>
  <c r="U141" s="1"/>
  <c r="J185"/>
  <c r="T185" s="1"/>
  <c r="K162"/>
  <c r="U162" s="1"/>
  <c r="K200"/>
  <c r="U200" s="1"/>
  <c r="K210"/>
  <c r="U210" s="1"/>
  <c r="J244"/>
  <c r="T244" s="1"/>
  <c r="K171"/>
  <c r="U171" s="1"/>
  <c r="J212"/>
  <c r="T212" s="1"/>
  <c r="J169"/>
  <c r="T169" s="1"/>
  <c r="K234"/>
  <c r="U234" s="1"/>
  <c r="J229"/>
  <c r="T229" s="1"/>
  <c r="K228"/>
  <c r="U228" s="1"/>
  <c r="J224"/>
  <c r="T224" s="1"/>
  <c r="K190"/>
  <c r="U190" s="1"/>
  <c r="K247"/>
  <c r="U247" s="1"/>
  <c r="J227"/>
  <c r="T227" s="1"/>
  <c r="J182"/>
  <c r="T182" s="1"/>
  <c r="K176"/>
  <c r="U176" s="1"/>
  <c r="J230"/>
  <c r="T230" s="1"/>
  <c r="L258"/>
  <c r="V258" s="1"/>
  <c r="K199"/>
  <c r="U199" s="1"/>
  <c r="K225"/>
  <c r="U225" s="1"/>
  <c r="J167"/>
  <c r="T167" s="1"/>
  <c r="J166"/>
  <c r="T166" s="1"/>
  <c r="K153"/>
  <c r="U153" s="1"/>
  <c r="J221"/>
  <c r="T221" s="1"/>
  <c r="K191"/>
  <c r="U191" s="1"/>
  <c r="J143"/>
  <c r="T143" s="1"/>
  <c r="J211"/>
  <c r="T211" s="1"/>
  <c r="K254"/>
  <c r="U254" s="1"/>
  <c r="J163"/>
  <c r="T163" s="1"/>
  <c r="J236"/>
  <c r="T236" s="1"/>
  <c r="K207"/>
  <c r="U207" s="1"/>
  <c r="K196"/>
  <c r="U196" s="1"/>
  <c r="J151"/>
  <c r="T151" s="1"/>
  <c r="J161"/>
  <c r="T161" s="1"/>
  <c r="J131"/>
  <c r="T131" s="1"/>
  <c r="L73"/>
  <c r="V73" s="1"/>
  <c r="L49"/>
  <c r="V49" s="1"/>
  <c r="K114"/>
  <c r="U114" s="1"/>
  <c r="K108"/>
  <c r="U108" s="1"/>
  <c r="L77"/>
  <c r="V77" s="1"/>
  <c r="L52"/>
  <c r="V52" s="1"/>
  <c r="J98"/>
  <c r="T98" s="1"/>
  <c r="J89"/>
  <c r="T89" s="1"/>
  <c r="L67"/>
  <c r="V67" s="1"/>
  <c r="K111"/>
  <c r="U111" s="1"/>
  <c r="J124"/>
  <c r="T124" s="1"/>
  <c r="L45"/>
  <c r="V45" s="1"/>
  <c r="J121"/>
  <c r="T121" s="1"/>
  <c r="K102"/>
  <c r="U102" s="1"/>
  <c r="L60"/>
  <c r="V60" s="1"/>
  <c r="J115"/>
  <c r="T115" s="1"/>
  <c r="L30"/>
  <c r="V30" s="1"/>
  <c r="L48"/>
  <c r="V48" s="1"/>
  <c r="J97"/>
  <c r="T97" s="1"/>
  <c r="K123"/>
  <c r="U123" s="1"/>
  <c r="L80"/>
  <c r="V80" s="1"/>
  <c r="J94"/>
  <c r="T94" s="1"/>
  <c r="J116"/>
  <c r="T116" s="1"/>
  <c r="J127"/>
  <c r="T127" s="1"/>
  <c r="L13"/>
  <c r="V13" s="1"/>
  <c r="J91"/>
  <c r="T91" s="1"/>
  <c r="L68"/>
  <c r="V68" s="1"/>
  <c r="J106"/>
  <c r="T106" s="1"/>
  <c r="J88"/>
  <c r="T88" s="1"/>
  <c r="K129"/>
  <c r="U129" s="1"/>
  <c r="L43"/>
  <c r="V43" s="1"/>
  <c r="J100"/>
  <c r="T100" s="1"/>
  <c r="L31"/>
  <c r="V31" s="1"/>
  <c r="K126"/>
  <c r="U126" s="1"/>
  <c r="K117"/>
  <c r="U117" s="1"/>
  <c r="K93"/>
  <c r="U93" s="1"/>
  <c r="L76"/>
  <c r="V76" s="1"/>
  <c r="J95"/>
  <c r="T95" s="1"/>
  <c r="L15"/>
  <c r="V15" s="1"/>
  <c r="K99"/>
  <c r="U99" s="1"/>
  <c r="L24"/>
  <c r="V24" s="1"/>
  <c r="J104"/>
  <c r="T104" s="1"/>
  <c r="L83"/>
  <c r="B10" i="10"/>
  <c r="L27" i="6"/>
  <c r="V27" s="1"/>
  <c r="J110"/>
  <c r="T110" s="1"/>
  <c r="J130"/>
  <c r="T130" s="1"/>
  <c r="K120"/>
  <c r="U120" s="1"/>
  <c r="K85"/>
  <c r="U85" s="1"/>
  <c r="L9"/>
  <c r="V9" s="1"/>
  <c r="J113"/>
  <c r="T113" s="1"/>
  <c r="K90"/>
  <c r="U90" s="1"/>
  <c r="J86"/>
  <c r="T86" s="1"/>
  <c r="L82"/>
  <c r="V82" s="1"/>
  <c r="L36"/>
  <c r="V36" s="1"/>
  <c r="J122"/>
  <c r="T122" s="1"/>
  <c r="K84"/>
  <c r="U84" s="1"/>
  <c r="L21"/>
  <c r="V21" s="1"/>
  <c r="J118"/>
  <c r="T118" s="1"/>
  <c r="L33"/>
  <c r="V33" s="1"/>
  <c r="L71"/>
  <c r="V71" s="1"/>
  <c r="K135"/>
  <c r="U135" s="1"/>
  <c r="J109"/>
  <c r="T109" s="1"/>
  <c r="L54"/>
  <c r="V54" s="1"/>
  <c r="L58"/>
  <c r="V58" s="1"/>
  <c r="L65"/>
  <c r="V65" s="1"/>
  <c r="L63"/>
  <c r="V63" s="1"/>
  <c r="J92"/>
  <c r="T92" s="1"/>
  <c r="L39"/>
  <c r="V39" s="1"/>
  <c r="L74"/>
  <c r="V74" s="1"/>
  <c r="J134"/>
  <c r="T134" s="1"/>
  <c r="J136"/>
  <c r="T136" s="1"/>
  <c r="L12"/>
  <c r="V12" s="1"/>
  <c r="J101"/>
  <c r="T101" s="1"/>
  <c r="K105"/>
  <c r="U105" s="1"/>
  <c r="L40"/>
  <c r="V40" s="1"/>
  <c r="L18"/>
  <c r="V18" s="1"/>
  <c r="J133"/>
  <c r="T133" s="1"/>
  <c r="K87"/>
  <c r="U87" s="1"/>
  <c r="K4"/>
  <c r="J103"/>
  <c r="T103" s="1"/>
  <c r="J119"/>
  <c r="T119" s="1"/>
  <c r="J128"/>
  <c r="T128" s="1"/>
  <c r="K132"/>
  <c r="U132" s="1"/>
  <c r="L55"/>
  <c r="V55" s="1"/>
  <c r="L7"/>
  <c r="V7" s="1"/>
  <c r="K96"/>
  <c r="U96" s="1"/>
  <c r="J107"/>
  <c r="T107" s="1"/>
  <c r="L22"/>
  <c r="V22" s="1"/>
  <c r="J125"/>
  <c r="T125" s="1"/>
  <c r="J112"/>
  <c r="T112" s="1"/>
  <c r="K256" l="1"/>
  <c r="U256" s="1"/>
  <c r="K250"/>
  <c r="U250" s="1"/>
  <c r="L252"/>
  <c r="V252" s="1"/>
  <c r="K259"/>
  <c r="U259" s="1"/>
  <c r="L204"/>
  <c r="V204" s="1"/>
  <c r="A22" i="10"/>
  <c r="U4" i="6"/>
  <c r="M282"/>
  <c r="W282" s="1"/>
  <c r="V282"/>
  <c r="M342"/>
  <c r="W342" s="1"/>
  <c r="V342"/>
  <c r="M306"/>
  <c r="W306" s="1"/>
  <c r="V306"/>
  <c r="M336"/>
  <c r="W336" s="1"/>
  <c r="V336"/>
  <c r="M369"/>
  <c r="W369" s="1"/>
  <c r="V369"/>
  <c r="L285"/>
  <c r="U285"/>
  <c r="L270"/>
  <c r="U270"/>
  <c r="M321"/>
  <c r="W321" s="1"/>
  <c r="V321"/>
  <c r="L312"/>
  <c r="U312"/>
  <c r="M318"/>
  <c r="W318" s="1"/>
  <c r="V318"/>
  <c r="M354"/>
  <c r="W354" s="1"/>
  <c r="V354"/>
  <c r="L279"/>
  <c r="U279"/>
  <c r="A11" i="10"/>
  <c r="V83" i="6"/>
  <c r="B11" i="10" s="1"/>
  <c r="C10"/>
  <c r="U177" i="6"/>
  <c r="D10" i="10" s="1"/>
  <c r="L366" i="6"/>
  <c r="U366"/>
  <c r="M315"/>
  <c r="W315" s="1"/>
  <c r="V315"/>
  <c r="M348"/>
  <c r="W348" s="1"/>
  <c r="V348"/>
  <c r="L309"/>
  <c r="U309"/>
  <c r="M294"/>
  <c r="W294" s="1"/>
  <c r="V294"/>
  <c r="K195"/>
  <c r="U195" s="1"/>
  <c r="L47"/>
  <c r="V47" s="1"/>
  <c r="K37"/>
  <c r="U37" s="1"/>
  <c r="L62"/>
  <c r="V62" s="1"/>
  <c r="L53"/>
  <c r="V53" s="1"/>
  <c r="L66"/>
  <c r="V66" s="1"/>
  <c r="L75"/>
  <c r="V75" s="1"/>
  <c r="K51"/>
  <c r="U51" s="1"/>
  <c r="K34"/>
  <c r="U34" s="1"/>
  <c r="L17"/>
  <c r="V17" s="1"/>
  <c r="K291"/>
  <c r="U291" s="1"/>
  <c r="K5"/>
  <c r="U5" s="1"/>
  <c r="K345"/>
  <c r="U345" s="1"/>
  <c r="K70"/>
  <c r="U70" s="1"/>
  <c r="K6"/>
  <c r="U6" s="1"/>
  <c r="L72"/>
  <c r="V72" s="1"/>
  <c r="K79"/>
  <c r="U79" s="1"/>
  <c r="L56"/>
  <c r="V56" s="1"/>
  <c r="L11"/>
  <c r="V11" s="1"/>
  <c r="K64"/>
  <c r="U64" s="1"/>
  <c r="L35"/>
  <c r="V35" s="1"/>
  <c r="K351"/>
  <c r="U351" s="1"/>
  <c r="L78"/>
  <c r="V78" s="1"/>
  <c r="K57"/>
  <c r="U57" s="1"/>
  <c r="L8"/>
  <c r="V8" s="1"/>
  <c r="K25"/>
  <c r="U25" s="1"/>
  <c r="L32"/>
  <c r="V32" s="1"/>
  <c r="K42"/>
  <c r="U42" s="1"/>
  <c r="L29"/>
  <c r="V29" s="1"/>
  <c r="L23"/>
  <c r="V23" s="1"/>
  <c r="L38"/>
  <c r="V38" s="1"/>
  <c r="L81"/>
  <c r="V81" s="1"/>
  <c r="L44"/>
  <c r="V44" s="1"/>
  <c r="L14"/>
  <c r="V14" s="1"/>
  <c r="K19"/>
  <c r="U19" s="1"/>
  <c r="L41"/>
  <c r="V41" s="1"/>
  <c r="K16"/>
  <c r="U16" s="1"/>
  <c r="L20"/>
  <c r="V20" s="1"/>
  <c r="K333"/>
  <c r="U333" s="1"/>
  <c r="L26"/>
  <c r="V26" s="1"/>
  <c r="K10"/>
  <c r="U10" s="1"/>
  <c r="K61"/>
  <c r="U61" s="1"/>
  <c r="K46"/>
  <c r="U46" s="1"/>
  <c r="K59"/>
  <c r="U59" s="1"/>
  <c r="K28"/>
  <c r="U28" s="1"/>
  <c r="L50"/>
  <c r="V50" s="1"/>
  <c r="L69"/>
  <c r="V69" s="1"/>
  <c r="L274"/>
  <c r="V274" s="1"/>
  <c r="L290"/>
  <c r="V290" s="1"/>
  <c r="L331"/>
  <c r="V331" s="1"/>
  <c r="K269"/>
  <c r="U269" s="1"/>
  <c r="L362"/>
  <c r="V362" s="1"/>
  <c r="L275"/>
  <c r="V275" s="1"/>
  <c r="L357"/>
  <c r="V357" s="1"/>
  <c r="L287"/>
  <c r="V287" s="1"/>
  <c r="L278"/>
  <c r="V278" s="1"/>
  <c r="L295"/>
  <c r="V295" s="1"/>
  <c r="K268"/>
  <c r="U268" s="1"/>
  <c r="K262"/>
  <c r="U262" s="1"/>
  <c r="K263"/>
  <c r="U263" s="1"/>
  <c r="L289"/>
  <c r="V289" s="1"/>
  <c r="K261"/>
  <c r="U261" s="1"/>
  <c r="L334"/>
  <c r="V334" s="1"/>
  <c r="L352"/>
  <c r="V352" s="1"/>
  <c r="L271"/>
  <c r="V271" s="1"/>
  <c r="L344"/>
  <c r="V344" s="1"/>
  <c r="L326"/>
  <c r="V326" s="1"/>
  <c r="L346"/>
  <c r="V346" s="1"/>
  <c r="L283"/>
  <c r="V283" s="1"/>
  <c r="L314"/>
  <c r="V314" s="1"/>
  <c r="L277"/>
  <c r="V277" s="1"/>
  <c r="L302"/>
  <c r="V302" s="1"/>
  <c r="L353"/>
  <c r="V353" s="1"/>
  <c r="L359"/>
  <c r="V359" s="1"/>
  <c r="L288"/>
  <c r="V288" s="1"/>
  <c r="L329"/>
  <c r="V329" s="1"/>
  <c r="L308"/>
  <c r="V308" s="1"/>
  <c r="K265"/>
  <c r="U265" s="1"/>
  <c r="L297"/>
  <c r="V297" s="1"/>
  <c r="L310"/>
  <c r="V310" s="1"/>
  <c r="L304"/>
  <c r="V304" s="1"/>
  <c r="L330"/>
  <c r="V330" s="1"/>
  <c r="L273"/>
  <c r="V273" s="1"/>
  <c r="K266"/>
  <c r="U266" s="1"/>
  <c r="L313"/>
  <c r="V313" s="1"/>
  <c r="L272"/>
  <c r="V272" s="1"/>
  <c r="L347"/>
  <c r="V347" s="1"/>
  <c r="L267"/>
  <c r="V267" s="1"/>
  <c r="L264"/>
  <c r="V264" s="1"/>
  <c r="L360"/>
  <c r="V360" s="1"/>
  <c r="L332"/>
  <c r="V332" s="1"/>
  <c r="L298"/>
  <c r="V298" s="1"/>
  <c r="L319"/>
  <c r="V319" s="1"/>
  <c r="L368"/>
  <c r="V368" s="1"/>
  <c r="L356"/>
  <c r="V356" s="1"/>
  <c r="L317"/>
  <c r="V317" s="1"/>
  <c r="L320"/>
  <c r="V320" s="1"/>
  <c r="L322"/>
  <c r="V322" s="1"/>
  <c r="K260"/>
  <c r="U260" s="1"/>
  <c r="L276"/>
  <c r="V276" s="1"/>
  <c r="L296"/>
  <c r="V296" s="1"/>
  <c r="L350"/>
  <c r="V350" s="1"/>
  <c r="L335"/>
  <c r="V335" s="1"/>
  <c r="L328"/>
  <c r="V328" s="1"/>
  <c r="L323"/>
  <c r="V323" s="1"/>
  <c r="L355"/>
  <c r="V355" s="1"/>
  <c r="L343"/>
  <c r="V343" s="1"/>
  <c r="L286"/>
  <c r="V286" s="1"/>
  <c r="L305"/>
  <c r="V305" s="1"/>
  <c r="L367"/>
  <c r="V367" s="1"/>
  <c r="L316"/>
  <c r="V316" s="1"/>
  <c r="L300"/>
  <c r="V300" s="1"/>
  <c r="L340"/>
  <c r="V340" s="1"/>
  <c r="L280"/>
  <c r="V280" s="1"/>
  <c r="L365"/>
  <c r="V365" s="1"/>
  <c r="L281"/>
  <c r="V281" s="1"/>
  <c r="L358"/>
  <c r="V358" s="1"/>
  <c r="L339"/>
  <c r="V339" s="1"/>
  <c r="L364"/>
  <c r="V364" s="1"/>
  <c r="L311"/>
  <c r="V311" s="1"/>
  <c r="L293"/>
  <c r="V293" s="1"/>
  <c r="L363"/>
  <c r="V363" s="1"/>
  <c r="L292"/>
  <c r="V292" s="1"/>
  <c r="L299"/>
  <c r="V299" s="1"/>
  <c r="L338"/>
  <c r="V338" s="1"/>
  <c r="L324"/>
  <c r="V324" s="1"/>
  <c r="L303"/>
  <c r="V303" s="1"/>
  <c r="L341"/>
  <c r="V341" s="1"/>
  <c r="L284"/>
  <c r="V284" s="1"/>
  <c r="L325"/>
  <c r="V325" s="1"/>
  <c r="L307"/>
  <c r="V307" s="1"/>
  <c r="L337"/>
  <c r="V337" s="1"/>
  <c r="L301"/>
  <c r="V301" s="1"/>
  <c r="L361"/>
  <c r="V361" s="1"/>
  <c r="L349"/>
  <c r="V349" s="1"/>
  <c r="L327"/>
  <c r="V327" s="1"/>
  <c r="L254"/>
  <c r="V254" s="1"/>
  <c r="L191"/>
  <c r="V191" s="1"/>
  <c r="K166"/>
  <c r="U166" s="1"/>
  <c r="L199"/>
  <c r="V199" s="1"/>
  <c r="L247"/>
  <c r="V247" s="1"/>
  <c r="L228"/>
  <c r="V228" s="1"/>
  <c r="L171"/>
  <c r="V171" s="1"/>
  <c r="K244"/>
  <c r="U244" s="1"/>
  <c r="L162"/>
  <c r="V162" s="1"/>
  <c r="L251"/>
  <c r="V251" s="1"/>
  <c r="K181"/>
  <c r="U181" s="1"/>
  <c r="L150"/>
  <c r="V150" s="1"/>
  <c r="L197"/>
  <c r="V197" s="1"/>
  <c r="L231"/>
  <c r="V231" s="1"/>
  <c r="K148"/>
  <c r="U148" s="1"/>
  <c r="L257"/>
  <c r="V257" s="1"/>
  <c r="L248"/>
  <c r="V248" s="1"/>
  <c r="K157"/>
  <c r="U157" s="1"/>
  <c r="K217"/>
  <c r="U217" s="1"/>
  <c r="L253"/>
  <c r="V253" s="1"/>
  <c r="K140"/>
  <c r="U140" s="1"/>
  <c r="K155"/>
  <c r="U155" s="1"/>
  <c r="K238"/>
  <c r="U238" s="1"/>
  <c r="K179"/>
  <c r="U179" s="1"/>
  <c r="K242"/>
  <c r="U242" s="1"/>
  <c r="K220"/>
  <c r="U220" s="1"/>
  <c r="K243"/>
  <c r="U243" s="1"/>
  <c r="K160"/>
  <c r="U160" s="1"/>
  <c r="L202"/>
  <c r="V202" s="1"/>
  <c r="K152"/>
  <c r="U152" s="1"/>
  <c r="K226"/>
  <c r="U226" s="1"/>
  <c r="K164"/>
  <c r="U164" s="1"/>
  <c r="M249"/>
  <c r="W249" s="1"/>
  <c r="K142"/>
  <c r="U142" s="1"/>
  <c r="K173"/>
  <c r="U173" s="1"/>
  <c r="L186"/>
  <c r="V186" s="1"/>
  <c r="L180"/>
  <c r="V180" s="1"/>
  <c r="K187"/>
  <c r="U187" s="1"/>
  <c r="K240"/>
  <c r="U240" s="1"/>
  <c r="K235"/>
  <c r="U235" s="1"/>
  <c r="L156"/>
  <c r="V156" s="1"/>
  <c r="K215"/>
  <c r="U215" s="1"/>
  <c r="K214"/>
  <c r="U214" s="1"/>
  <c r="K209"/>
  <c r="U209" s="1"/>
  <c r="L196"/>
  <c r="V196" s="1"/>
  <c r="K236"/>
  <c r="U236" s="1"/>
  <c r="K163"/>
  <c r="U163" s="1"/>
  <c r="K211"/>
  <c r="U211" s="1"/>
  <c r="K221"/>
  <c r="U221" s="1"/>
  <c r="K167"/>
  <c r="U167" s="1"/>
  <c r="M258"/>
  <c r="W258" s="1"/>
  <c r="K182"/>
  <c r="U182" s="1"/>
  <c r="L190"/>
  <c r="V190" s="1"/>
  <c r="K229"/>
  <c r="U229" s="1"/>
  <c r="K169"/>
  <c r="U169" s="1"/>
  <c r="L210"/>
  <c r="V210" s="1"/>
  <c r="L141"/>
  <c r="V141" s="1"/>
  <c r="L174"/>
  <c r="V174" s="1"/>
  <c r="L205"/>
  <c r="V205" s="1"/>
  <c r="K216"/>
  <c r="U216" s="1"/>
  <c r="L194"/>
  <c r="V194" s="1"/>
  <c r="L206"/>
  <c r="V206" s="1"/>
  <c r="L237"/>
  <c r="V237" s="1"/>
  <c r="K218"/>
  <c r="U218" s="1"/>
  <c r="L159"/>
  <c r="V159" s="1"/>
  <c r="K145"/>
  <c r="U145" s="1"/>
  <c r="M252"/>
  <c r="W252" s="1"/>
  <c r="L222"/>
  <c r="V222" s="1"/>
  <c r="M201"/>
  <c r="W201" s="1"/>
  <c r="K178"/>
  <c r="U178" s="1"/>
  <c r="K245"/>
  <c r="U245" s="1"/>
  <c r="K239"/>
  <c r="U239" s="1"/>
  <c r="M198"/>
  <c r="W198" s="1"/>
  <c r="K175"/>
  <c r="U175" s="1"/>
  <c r="L168"/>
  <c r="V168" s="1"/>
  <c r="K137"/>
  <c r="U137" s="1"/>
  <c r="K149"/>
  <c r="U149" s="1"/>
  <c r="K172"/>
  <c r="U172" s="1"/>
  <c r="K232"/>
  <c r="U232" s="1"/>
  <c r="L256"/>
  <c r="V256" s="1"/>
  <c r="K213"/>
  <c r="U213" s="1"/>
  <c r="K208"/>
  <c r="U208" s="1"/>
  <c r="K161"/>
  <c r="U161" s="1"/>
  <c r="K151"/>
  <c r="U151" s="1"/>
  <c r="L207"/>
  <c r="V207" s="1"/>
  <c r="K143"/>
  <c r="U143" s="1"/>
  <c r="L153"/>
  <c r="V153" s="1"/>
  <c r="L225"/>
  <c r="V225" s="1"/>
  <c r="K230"/>
  <c r="U230" s="1"/>
  <c r="L176"/>
  <c r="V176" s="1"/>
  <c r="K227"/>
  <c r="U227" s="1"/>
  <c r="K224"/>
  <c r="U224" s="1"/>
  <c r="L234"/>
  <c r="V234" s="1"/>
  <c r="K212"/>
  <c r="U212" s="1"/>
  <c r="L200"/>
  <c r="V200" s="1"/>
  <c r="K185"/>
  <c r="U185" s="1"/>
  <c r="L144"/>
  <c r="V144" s="1"/>
  <c r="L259"/>
  <c r="V259" s="1"/>
  <c r="K184"/>
  <c r="U184" s="1"/>
  <c r="K223"/>
  <c r="U223" s="1"/>
  <c r="L138"/>
  <c r="V138" s="1"/>
  <c r="L219"/>
  <c r="V219" s="1"/>
  <c r="M192"/>
  <c r="W192" s="1"/>
  <c r="K154"/>
  <c r="U154" s="1"/>
  <c r="M255"/>
  <c r="W255" s="1"/>
  <c r="L147"/>
  <c r="V147" s="1"/>
  <c r="K233"/>
  <c r="U233" s="1"/>
  <c r="L183"/>
  <c r="V183" s="1"/>
  <c r="K146"/>
  <c r="U146" s="1"/>
  <c r="L177"/>
  <c r="M189"/>
  <c r="W189" s="1"/>
  <c r="K170"/>
  <c r="U170" s="1"/>
  <c r="K139"/>
  <c r="U139" s="1"/>
  <c r="L165"/>
  <c r="V165" s="1"/>
  <c r="L188"/>
  <c r="V188" s="1"/>
  <c r="L193"/>
  <c r="V193" s="1"/>
  <c r="K158"/>
  <c r="U158" s="1"/>
  <c r="M246"/>
  <c r="W246" s="1"/>
  <c r="L203"/>
  <c r="V203" s="1"/>
  <c r="K241"/>
  <c r="U241" s="1"/>
  <c r="L96"/>
  <c r="V96" s="1"/>
  <c r="L132"/>
  <c r="V132" s="1"/>
  <c r="M7"/>
  <c r="W7" s="1"/>
  <c r="K134"/>
  <c r="U134" s="1"/>
  <c r="K118"/>
  <c r="U118" s="1"/>
  <c r="L84"/>
  <c r="V84" s="1"/>
  <c r="L90"/>
  <c r="V90" s="1"/>
  <c r="M83"/>
  <c r="W83" s="1"/>
  <c r="K95"/>
  <c r="U95" s="1"/>
  <c r="L117"/>
  <c r="V117" s="1"/>
  <c r="L126"/>
  <c r="V126" s="1"/>
  <c r="K100"/>
  <c r="U100" s="1"/>
  <c r="M43"/>
  <c r="W43" s="1"/>
  <c r="K91"/>
  <c r="U91" s="1"/>
  <c r="M13"/>
  <c r="W13" s="1"/>
  <c r="K127"/>
  <c r="U127" s="1"/>
  <c r="M80"/>
  <c r="W80" s="1"/>
  <c r="M48"/>
  <c r="W48" s="1"/>
  <c r="M30"/>
  <c r="W30" s="1"/>
  <c r="K115"/>
  <c r="U115" s="1"/>
  <c r="K121"/>
  <c r="U121" s="1"/>
  <c r="K89"/>
  <c r="U89" s="1"/>
  <c r="L114"/>
  <c r="V114" s="1"/>
  <c r="K128"/>
  <c r="U128" s="1"/>
  <c r="K103"/>
  <c r="U103" s="1"/>
  <c r="L4"/>
  <c r="B22" i="10"/>
  <c r="L105" i="6"/>
  <c r="V105" s="1"/>
  <c r="K101"/>
  <c r="U101" s="1"/>
  <c r="K112"/>
  <c r="U112" s="1"/>
  <c r="K125"/>
  <c r="U125" s="1"/>
  <c r="K107"/>
  <c r="U107" s="1"/>
  <c r="K119"/>
  <c r="U119" s="1"/>
  <c r="M18"/>
  <c r="W18" s="1"/>
  <c r="M40"/>
  <c r="W40" s="1"/>
  <c r="M12"/>
  <c r="W12" s="1"/>
  <c r="M74"/>
  <c r="W74" s="1"/>
  <c r="K92"/>
  <c r="U92" s="1"/>
  <c r="M63"/>
  <c r="W63" s="1"/>
  <c r="K109"/>
  <c r="U109" s="1"/>
  <c r="L135"/>
  <c r="V135" s="1"/>
  <c r="M21"/>
  <c r="W21" s="1"/>
  <c r="K122"/>
  <c r="U122" s="1"/>
  <c r="M82"/>
  <c r="W82" s="1"/>
  <c r="L85"/>
  <c r="V85" s="1"/>
  <c r="K110"/>
  <c r="U110" s="1"/>
  <c r="L99"/>
  <c r="V99" s="1"/>
  <c r="M15"/>
  <c r="W15" s="1"/>
  <c r="M76"/>
  <c r="W76" s="1"/>
  <c r="L93"/>
  <c r="V93" s="1"/>
  <c r="M31"/>
  <c r="W31" s="1"/>
  <c r="L129"/>
  <c r="V129" s="1"/>
  <c r="K106"/>
  <c r="U106" s="1"/>
  <c r="M68"/>
  <c r="W68" s="1"/>
  <c r="K116"/>
  <c r="U116" s="1"/>
  <c r="K94"/>
  <c r="U94" s="1"/>
  <c r="L123"/>
  <c r="V123" s="1"/>
  <c r="K97"/>
  <c r="U97" s="1"/>
  <c r="M60"/>
  <c r="W60" s="1"/>
  <c r="M45"/>
  <c r="W45" s="1"/>
  <c r="L111"/>
  <c r="V111" s="1"/>
  <c r="K98"/>
  <c r="U98" s="1"/>
  <c r="M77"/>
  <c r="W77" s="1"/>
  <c r="L108"/>
  <c r="V108" s="1"/>
  <c r="M49"/>
  <c r="W49" s="1"/>
  <c r="M73"/>
  <c r="W73" s="1"/>
  <c r="M22"/>
  <c r="W22" s="1"/>
  <c r="M55"/>
  <c r="W55" s="1"/>
  <c r="L87"/>
  <c r="V87" s="1"/>
  <c r="K133"/>
  <c r="U133" s="1"/>
  <c r="K136"/>
  <c r="U136" s="1"/>
  <c r="M39"/>
  <c r="W39" s="1"/>
  <c r="M65"/>
  <c r="W65" s="1"/>
  <c r="M58"/>
  <c r="W58" s="1"/>
  <c r="M54"/>
  <c r="W54" s="1"/>
  <c r="M71"/>
  <c r="W71" s="1"/>
  <c r="M33"/>
  <c r="W33" s="1"/>
  <c r="M36"/>
  <c r="W36" s="1"/>
  <c r="K86"/>
  <c r="U86" s="1"/>
  <c r="K113"/>
  <c r="U113" s="1"/>
  <c r="M9"/>
  <c r="W9" s="1"/>
  <c r="L120"/>
  <c r="V120" s="1"/>
  <c r="K130"/>
  <c r="U130" s="1"/>
  <c r="M27"/>
  <c r="W27" s="1"/>
  <c r="K104"/>
  <c r="U104" s="1"/>
  <c r="M24"/>
  <c r="W24" s="1"/>
  <c r="K88"/>
  <c r="U88" s="1"/>
  <c r="L102"/>
  <c r="V102" s="1"/>
  <c r="K124"/>
  <c r="U124" s="1"/>
  <c r="M67"/>
  <c r="W67" s="1"/>
  <c r="M52"/>
  <c r="W52" s="1"/>
  <c r="K131"/>
  <c r="U131" s="1"/>
  <c r="L250" l="1"/>
  <c r="V250" s="1"/>
  <c r="M204"/>
  <c r="W204" s="1"/>
  <c r="M309"/>
  <c r="W309" s="1"/>
  <c r="V309"/>
  <c r="M366"/>
  <c r="W366" s="1"/>
  <c r="V366"/>
  <c r="M279"/>
  <c r="W279" s="1"/>
  <c r="V279"/>
  <c r="M312"/>
  <c r="W312" s="1"/>
  <c r="V312"/>
  <c r="M285"/>
  <c r="W285" s="1"/>
  <c r="V285"/>
  <c r="A23" i="10"/>
  <c r="V4" i="6"/>
  <c r="C11" i="10"/>
  <c r="V177" i="6"/>
  <c r="M270"/>
  <c r="W270" s="1"/>
  <c r="V270"/>
  <c r="L46"/>
  <c r="V46" s="1"/>
  <c r="L10"/>
  <c r="V10" s="1"/>
  <c r="M26"/>
  <c r="W26" s="1"/>
  <c r="L16"/>
  <c r="V16" s="1"/>
  <c r="M14"/>
  <c r="W14" s="1"/>
  <c r="M38"/>
  <c r="W38" s="1"/>
  <c r="L42"/>
  <c r="V42" s="1"/>
  <c r="M8"/>
  <c r="W8" s="1"/>
  <c r="L351"/>
  <c r="V351" s="1"/>
  <c r="L64"/>
  <c r="V64" s="1"/>
  <c r="M11"/>
  <c r="W11" s="1"/>
  <c r="L79"/>
  <c r="V79" s="1"/>
  <c r="M72"/>
  <c r="W72" s="1"/>
  <c r="L345"/>
  <c r="V345" s="1"/>
  <c r="M17"/>
  <c r="W17" s="1"/>
  <c r="L51"/>
  <c r="V51" s="1"/>
  <c r="M47"/>
  <c r="W47" s="1"/>
  <c r="M50"/>
  <c r="W50" s="1"/>
  <c r="L28"/>
  <c r="V28" s="1"/>
  <c r="L333"/>
  <c r="V333" s="1"/>
  <c r="M41"/>
  <c r="W41" s="1"/>
  <c r="M44"/>
  <c r="W44" s="1"/>
  <c r="M23"/>
  <c r="W23" s="1"/>
  <c r="M32"/>
  <c r="W32" s="1"/>
  <c r="L57"/>
  <c r="V57" s="1"/>
  <c r="M35"/>
  <c r="W35" s="1"/>
  <c r="L6"/>
  <c r="V6" s="1"/>
  <c r="M75"/>
  <c r="W75" s="1"/>
  <c r="M62"/>
  <c r="W62" s="1"/>
  <c r="L195"/>
  <c r="V195" s="1"/>
  <c r="M69"/>
  <c r="W69" s="1"/>
  <c r="L59"/>
  <c r="V59" s="1"/>
  <c r="L61"/>
  <c r="V61" s="1"/>
  <c r="M20"/>
  <c r="W20" s="1"/>
  <c r="L19"/>
  <c r="V19" s="1"/>
  <c r="M81"/>
  <c r="W81" s="1"/>
  <c r="M29"/>
  <c r="W29" s="1"/>
  <c r="L25"/>
  <c r="V25" s="1"/>
  <c r="M78"/>
  <c r="W78" s="1"/>
  <c r="M56"/>
  <c r="W56" s="1"/>
  <c r="L70"/>
  <c r="V70" s="1"/>
  <c r="L5"/>
  <c r="V5" s="1"/>
  <c r="L291"/>
  <c r="V291" s="1"/>
  <c r="L34"/>
  <c r="V34" s="1"/>
  <c r="M66"/>
  <c r="W66" s="1"/>
  <c r="M53"/>
  <c r="W53" s="1"/>
  <c r="L37"/>
  <c r="V37" s="1"/>
  <c r="B12" i="10"/>
  <c r="A12"/>
  <c r="M327" i="6"/>
  <c r="W327" s="1"/>
  <c r="M349"/>
  <c r="W349" s="1"/>
  <c r="M301"/>
  <c r="W301" s="1"/>
  <c r="M337"/>
  <c r="W337" s="1"/>
  <c r="M325"/>
  <c r="W325" s="1"/>
  <c r="M324"/>
  <c r="W324" s="1"/>
  <c r="M299"/>
  <c r="W299" s="1"/>
  <c r="M293"/>
  <c r="W293" s="1"/>
  <c r="M276"/>
  <c r="W276" s="1"/>
  <c r="M320"/>
  <c r="W320" s="1"/>
  <c r="M347"/>
  <c r="W347" s="1"/>
  <c r="M313"/>
  <c r="W313" s="1"/>
  <c r="L266"/>
  <c r="V266" s="1"/>
  <c r="M304"/>
  <c r="W304" s="1"/>
  <c r="M297"/>
  <c r="W297" s="1"/>
  <c r="M329"/>
  <c r="W329" s="1"/>
  <c r="M302"/>
  <c r="W302" s="1"/>
  <c r="M314"/>
  <c r="W314" s="1"/>
  <c r="M326"/>
  <c r="W326" s="1"/>
  <c r="M352"/>
  <c r="W352" s="1"/>
  <c r="M289"/>
  <c r="W289" s="1"/>
  <c r="L263"/>
  <c r="V263" s="1"/>
  <c r="L268"/>
  <c r="V268" s="1"/>
  <c r="M287"/>
  <c r="W287" s="1"/>
  <c r="M362"/>
  <c r="W362" s="1"/>
  <c r="M290"/>
  <c r="W290" s="1"/>
  <c r="M284"/>
  <c r="W284" s="1"/>
  <c r="M292"/>
  <c r="W292" s="1"/>
  <c r="M311"/>
  <c r="W311" s="1"/>
  <c r="M364"/>
  <c r="W364" s="1"/>
  <c r="M358"/>
  <c r="W358" s="1"/>
  <c r="M280"/>
  <c r="W280" s="1"/>
  <c r="M316"/>
  <c r="W316" s="1"/>
  <c r="M286"/>
  <c r="W286" s="1"/>
  <c r="M323"/>
  <c r="W323" s="1"/>
  <c r="M350"/>
  <c r="W350" s="1"/>
  <c r="L260"/>
  <c r="V260" s="1"/>
  <c r="M322"/>
  <c r="W322" s="1"/>
  <c r="M317"/>
  <c r="W317" s="1"/>
  <c r="M356"/>
  <c r="W356" s="1"/>
  <c r="M319"/>
  <c r="W319" s="1"/>
  <c r="M298"/>
  <c r="W298" s="1"/>
  <c r="M360"/>
  <c r="W360" s="1"/>
  <c r="M272"/>
  <c r="W272" s="1"/>
  <c r="M273"/>
  <c r="W273" s="1"/>
  <c r="M310"/>
  <c r="W310" s="1"/>
  <c r="L265"/>
  <c r="V265" s="1"/>
  <c r="M308"/>
  <c r="W308" s="1"/>
  <c r="M288"/>
  <c r="W288" s="1"/>
  <c r="M359"/>
  <c r="W359" s="1"/>
  <c r="M283"/>
  <c r="W283" s="1"/>
  <c r="M346"/>
  <c r="W346" s="1"/>
  <c r="M344"/>
  <c r="W344" s="1"/>
  <c r="M334"/>
  <c r="W334" s="1"/>
  <c r="L261"/>
  <c r="V261" s="1"/>
  <c r="M295"/>
  <c r="W295" s="1"/>
  <c r="M357"/>
  <c r="W357" s="1"/>
  <c r="L269"/>
  <c r="V269" s="1"/>
  <c r="M331"/>
  <c r="W331" s="1"/>
  <c r="M274"/>
  <c r="W274" s="1"/>
  <c r="M361"/>
  <c r="W361" s="1"/>
  <c r="M307"/>
  <c r="W307" s="1"/>
  <c r="M341"/>
  <c r="W341" s="1"/>
  <c r="M303"/>
  <c r="W303" s="1"/>
  <c r="M338"/>
  <c r="W338" s="1"/>
  <c r="M363"/>
  <c r="W363" s="1"/>
  <c r="M339"/>
  <c r="W339" s="1"/>
  <c r="M281"/>
  <c r="W281" s="1"/>
  <c r="M365"/>
  <c r="W365" s="1"/>
  <c r="M340"/>
  <c r="W340" s="1"/>
  <c r="M300"/>
  <c r="W300" s="1"/>
  <c r="M367"/>
  <c r="W367" s="1"/>
  <c r="M305"/>
  <c r="W305" s="1"/>
  <c r="M343"/>
  <c r="W343" s="1"/>
  <c r="M355"/>
  <c r="W355" s="1"/>
  <c r="M328"/>
  <c r="W328" s="1"/>
  <c r="M335"/>
  <c r="W335" s="1"/>
  <c r="M296"/>
  <c r="W296" s="1"/>
  <c r="M368"/>
  <c r="W368" s="1"/>
  <c r="M332"/>
  <c r="W332" s="1"/>
  <c r="M264"/>
  <c r="W264" s="1"/>
  <c r="M267"/>
  <c r="W267" s="1"/>
  <c r="M330"/>
  <c r="W330" s="1"/>
  <c r="M353"/>
  <c r="W353" s="1"/>
  <c r="M277"/>
  <c r="W277" s="1"/>
  <c r="M271"/>
  <c r="W271" s="1"/>
  <c r="L262"/>
  <c r="V262" s="1"/>
  <c r="M278"/>
  <c r="W278" s="1"/>
  <c r="M275"/>
  <c r="W275" s="1"/>
  <c r="M203"/>
  <c r="W203" s="1"/>
  <c r="M193"/>
  <c r="W193" s="1"/>
  <c r="L139"/>
  <c r="V139" s="1"/>
  <c r="M177"/>
  <c r="W177" s="1"/>
  <c r="D11" i="10"/>
  <c r="L233" i="6"/>
  <c r="V233" s="1"/>
  <c r="L223"/>
  <c r="V223" s="1"/>
  <c r="M144"/>
  <c r="W144" s="1"/>
  <c r="L212"/>
  <c r="V212" s="1"/>
  <c r="L227"/>
  <c r="V227" s="1"/>
  <c r="L143"/>
  <c r="V143" s="1"/>
  <c r="L161"/>
  <c r="V161" s="1"/>
  <c r="L172"/>
  <c r="V172" s="1"/>
  <c r="L137"/>
  <c r="V137" s="1"/>
  <c r="L178"/>
  <c r="V178" s="1"/>
  <c r="M237"/>
  <c r="W237" s="1"/>
  <c r="L216"/>
  <c r="V216" s="1"/>
  <c r="M174"/>
  <c r="W174" s="1"/>
  <c r="L169"/>
  <c r="V169" s="1"/>
  <c r="L182"/>
  <c r="V182" s="1"/>
  <c r="L221"/>
  <c r="V221" s="1"/>
  <c r="L236"/>
  <c r="V236" s="1"/>
  <c r="L214"/>
  <c r="V214" s="1"/>
  <c r="L187"/>
  <c r="V187" s="1"/>
  <c r="L173"/>
  <c r="V173" s="1"/>
  <c r="L164"/>
  <c r="V164" s="1"/>
  <c r="M202"/>
  <c r="W202" s="1"/>
  <c r="L220"/>
  <c r="V220" s="1"/>
  <c r="L238"/>
  <c r="V238" s="1"/>
  <c r="M253"/>
  <c r="W253" s="1"/>
  <c r="M248"/>
  <c r="W248" s="1"/>
  <c r="M231"/>
  <c r="W231" s="1"/>
  <c r="L181"/>
  <c r="V181" s="1"/>
  <c r="M250"/>
  <c r="W250" s="1"/>
  <c r="M228"/>
  <c r="W228" s="1"/>
  <c r="M199"/>
  <c r="W199" s="1"/>
  <c r="M254"/>
  <c r="W254" s="1"/>
  <c r="M188"/>
  <c r="W188" s="1"/>
  <c r="L170"/>
  <c r="V170" s="1"/>
  <c r="L146"/>
  <c r="V146" s="1"/>
  <c r="L154"/>
  <c r="V154" s="1"/>
  <c r="M219"/>
  <c r="W219" s="1"/>
  <c r="L184"/>
  <c r="V184" s="1"/>
  <c r="L185"/>
  <c r="V185" s="1"/>
  <c r="M234"/>
  <c r="W234" s="1"/>
  <c r="M176"/>
  <c r="W176" s="1"/>
  <c r="M225"/>
  <c r="W225" s="1"/>
  <c r="M207"/>
  <c r="W207" s="1"/>
  <c r="L208"/>
  <c r="V208" s="1"/>
  <c r="M256"/>
  <c r="W256" s="1"/>
  <c r="M168"/>
  <c r="W168" s="1"/>
  <c r="L239"/>
  <c r="V239" s="1"/>
  <c r="L145"/>
  <c r="V145" s="1"/>
  <c r="L218"/>
  <c r="V218" s="1"/>
  <c r="M206"/>
  <c r="W206" s="1"/>
  <c r="M205"/>
  <c r="W205" s="1"/>
  <c r="M141"/>
  <c r="W141" s="1"/>
  <c r="L229"/>
  <c r="V229" s="1"/>
  <c r="L211"/>
  <c r="V211" s="1"/>
  <c r="M196"/>
  <c r="W196" s="1"/>
  <c r="L215"/>
  <c r="V215" s="1"/>
  <c r="L235"/>
  <c r="V235" s="1"/>
  <c r="M180"/>
  <c r="W180" s="1"/>
  <c r="L142"/>
  <c r="V142" s="1"/>
  <c r="L226"/>
  <c r="V226" s="1"/>
  <c r="L160"/>
  <c r="V160" s="1"/>
  <c r="L242"/>
  <c r="V242" s="1"/>
  <c r="L155"/>
  <c r="V155" s="1"/>
  <c r="L217"/>
  <c r="V217" s="1"/>
  <c r="M257"/>
  <c r="W257" s="1"/>
  <c r="M197"/>
  <c r="W197" s="1"/>
  <c r="M251"/>
  <c r="W251" s="1"/>
  <c r="L244"/>
  <c r="V244" s="1"/>
  <c r="M247"/>
  <c r="W247" s="1"/>
  <c r="L166"/>
  <c r="V166" s="1"/>
  <c r="L241"/>
  <c r="V241" s="1"/>
  <c r="L158"/>
  <c r="V158" s="1"/>
  <c r="M165"/>
  <c r="W165" s="1"/>
  <c r="M183"/>
  <c r="W183" s="1"/>
  <c r="M147"/>
  <c r="W147" s="1"/>
  <c r="M138"/>
  <c r="W138" s="1"/>
  <c r="M259"/>
  <c r="W259" s="1"/>
  <c r="M200"/>
  <c r="W200" s="1"/>
  <c r="L224"/>
  <c r="V224" s="1"/>
  <c r="L230"/>
  <c r="V230" s="1"/>
  <c r="M153"/>
  <c r="W153" s="1"/>
  <c r="L151"/>
  <c r="V151" s="1"/>
  <c r="L213"/>
  <c r="V213" s="1"/>
  <c r="L232"/>
  <c r="V232" s="1"/>
  <c r="L149"/>
  <c r="V149" s="1"/>
  <c r="L175"/>
  <c r="V175" s="1"/>
  <c r="L245"/>
  <c r="V245" s="1"/>
  <c r="M222"/>
  <c r="W222" s="1"/>
  <c r="M159"/>
  <c r="W159" s="1"/>
  <c r="M194"/>
  <c r="W194" s="1"/>
  <c r="M210"/>
  <c r="W210" s="1"/>
  <c r="M190"/>
  <c r="W190" s="1"/>
  <c r="L167"/>
  <c r="V167" s="1"/>
  <c r="L163"/>
  <c r="V163" s="1"/>
  <c r="L209"/>
  <c r="V209" s="1"/>
  <c r="M156"/>
  <c r="W156" s="1"/>
  <c r="L240"/>
  <c r="V240" s="1"/>
  <c r="M186"/>
  <c r="W186" s="1"/>
  <c r="L152"/>
  <c r="V152" s="1"/>
  <c r="L243"/>
  <c r="V243" s="1"/>
  <c r="L179"/>
  <c r="V179" s="1"/>
  <c r="L140"/>
  <c r="V140" s="1"/>
  <c r="L157"/>
  <c r="V157" s="1"/>
  <c r="L148"/>
  <c r="V148" s="1"/>
  <c r="M150"/>
  <c r="W150" s="1"/>
  <c r="M162"/>
  <c r="W162" s="1"/>
  <c r="M171"/>
  <c r="W171" s="1"/>
  <c r="M191"/>
  <c r="W191" s="1"/>
  <c r="L124"/>
  <c r="V124" s="1"/>
  <c r="L113"/>
  <c r="V113" s="1"/>
  <c r="L88"/>
  <c r="V88" s="1"/>
  <c r="L130"/>
  <c r="V130" s="1"/>
  <c r="L136"/>
  <c r="V136" s="1"/>
  <c r="M87"/>
  <c r="W87" s="1"/>
  <c r="M108"/>
  <c r="W108" s="1"/>
  <c r="M123"/>
  <c r="W123" s="1"/>
  <c r="L116"/>
  <c r="V116" s="1"/>
  <c r="M129"/>
  <c r="W129" s="1"/>
  <c r="M93"/>
  <c r="W93" s="1"/>
  <c r="M99"/>
  <c r="W99" s="1"/>
  <c r="M135"/>
  <c r="W135" s="1"/>
  <c r="L119"/>
  <c r="V119" s="1"/>
  <c r="L125"/>
  <c r="V125" s="1"/>
  <c r="L112"/>
  <c r="V112" s="1"/>
  <c r="M4"/>
  <c r="W4" s="1"/>
  <c r="B23" i="10"/>
  <c r="L89" i="6"/>
  <c r="V89" s="1"/>
  <c r="L115"/>
  <c r="V115" s="1"/>
  <c r="L127"/>
  <c r="V127" s="1"/>
  <c r="M117"/>
  <c r="W117" s="1"/>
  <c r="L118"/>
  <c r="V118" s="1"/>
  <c r="L134"/>
  <c r="V134" s="1"/>
  <c r="M96"/>
  <c r="W96" s="1"/>
  <c r="L133"/>
  <c r="V133" s="1"/>
  <c r="M111"/>
  <c r="W111" s="1"/>
  <c r="L110"/>
  <c r="V110" s="1"/>
  <c r="L122"/>
  <c r="V122" s="1"/>
  <c r="L101"/>
  <c r="V101" s="1"/>
  <c r="M114"/>
  <c r="W114" s="1"/>
  <c r="L100"/>
  <c r="V100" s="1"/>
  <c r="M90"/>
  <c r="W90" s="1"/>
  <c r="L131"/>
  <c r="V131" s="1"/>
  <c r="M102"/>
  <c r="W102" s="1"/>
  <c r="L104"/>
  <c r="V104" s="1"/>
  <c r="M120"/>
  <c r="W120" s="1"/>
  <c r="L86"/>
  <c r="V86" s="1"/>
  <c r="L98"/>
  <c r="V98" s="1"/>
  <c r="L97"/>
  <c r="V97" s="1"/>
  <c r="L94"/>
  <c r="V94" s="1"/>
  <c r="L106"/>
  <c r="V106" s="1"/>
  <c r="M85"/>
  <c r="W85" s="1"/>
  <c r="L109"/>
  <c r="V109" s="1"/>
  <c r="L92"/>
  <c r="V92" s="1"/>
  <c r="L107"/>
  <c r="V107" s="1"/>
  <c r="M105"/>
  <c r="W105" s="1"/>
  <c r="L103"/>
  <c r="V103" s="1"/>
  <c r="L128"/>
  <c r="V128" s="1"/>
  <c r="L121"/>
  <c r="V121" s="1"/>
  <c r="L91"/>
  <c r="V91" s="1"/>
  <c r="M126"/>
  <c r="W126" s="1"/>
  <c r="L95"/>
  <c r="V95" s="1"/>
  <c r="M84"/>
  <c r="W84" s="1"/>
  <c r="M132"/>
  <c r="W132" s="1"/>
  <c r="M37" l="1"/>
  <c r="W37" s="1"/>
  <c r="M291"/>
  <c r="W291" s="1"/>
  <c r="M25"/>
  <c r="W25" s="1"/>
  <c r="M19"/>
  <c r="W19" s="1"/>
  <c r="M59"/>
  <c r="W59" s="1"/>
  <c r="M64"/>
  <c r="W64" s="1"/>
  <c r="M42"/>
  <c r="W42" s="1"/>
  <c r="M10"/>
  <c r="W10" s="1"/>
  <c r="M6"/>
  <c r="W6" s="1"/>
  <c r="M57"/>
  <c r="W57" s="1"/>
  <c r="M28"/>
  <c r="W28" s="1"/>
  <c r="M51"/>
  <c r="W51" s="1"/>
  <c r="M351"/>
  <c r="W351" s="1"/>
  <c r="M16"/>
  <c r="W16" s="1"/>
  <c r="M46"/>
  <c r="W46" s="1"/>
  <c r="M34"/>
  <c r="W34" s="1"/>
  <c r="M5"/>
  <c r="W5" s="1"/>
  <c r="M70"/>
  <c r="W70" s="1"/>
  <c r="M61"/>
  <c r="W61" s="1"/>
  <c r="M195"/>
  <c r="W195" s="1"/>
  <c r="M333"/>
  <c r="W333" s="1"/>
  <c r="M345"/>
  <c r="W345" s="1"/>
  <c r="M79"/>
  <c r="W79" s="1"/>
  <c r="B24" i="10"/>
  <c r="A24"/>
  <c r="D12"/>
  <c r="C12"/>
  <c r="M263" i="6"/>
  <c r="W263" s="1"/>
  <c r="M269"/>
  <c r="W269" s="1"/>
  <c r="M261"/>
  <c r="W261" s="1"/>
  <c r="M260"/>
  <c r="W260" s="1"/>
  <c r="M266"/>
  <c r="W266" s="1"/>
  <c r="M262"/>
  <c r="W262" s="1"/>
  <c r="M265"/>
  <c r="W265" s="1"/>
  <c r="M268"/>
  <c r="W268" s="1"/>
  <c r="M140"/>
  <c r="W140" s="1"/>
  <c r="M152"/>
  <c r="W152" s="1"/>
  <c r="M167"/>
  <c r="W167" s="1"/>
  <c r="M245"/>
  <c r="W245" s="1"/>
  <c r="M232"/>
  <c r="W232" s="1"/>
  <c r="M158"/>
  <c r="W158" s="1"/>
  <c r="M155"/>
  <c r="W155" s="1"/>
  <c r="M226"/>
  <c r="W226" s="1"/>
  <c r="M235"/>
  <c r="W235" s="1"/>
  <c r="M211"/>
  <c r="W211" s="1"/>
  <c r="M145"/>
  <c r="W145" s="1"/>
  <c r="M185"/>
  <c r="W185" s="1"/>
  <c r="M154"/>
  <c r="W154" s="1"/>
  <c r="M238"/>
  <c r="W238" s="1"/>
  <c r="M164"/>
  <c r="W164" s="1"/>
  <c r="M214"/>
  <c r="W214" s="1"/>
  <c r="M182"/>
  <c r="W182" s="1"/>
  <c r="M216"/>
  <c r="W216" s="1"/>
  <c r="M137"/>
  <c r="W137" s="1"/>
  <c r="M143"/>
  <c r="W143" s="1"/>
  <c r="M148"/>
  <c r="W148" s="1"/>
  <c r="M179"/>
  <c r="W179" s="1"/>
  <c r="M209"/>
  <c r="W209" s="1"/>
  <c r="M175"/>
  <c r="W175" s="1"/>
  <c r="M213"/>
  <c r="W213" s="1"/>
  <c r="M230"/>
  <c r="W230" s="1"/>
  <c r="M241"/>
  <c r="W241" s="1"/>
  <c r="M244"/>
  <c r="W244" s="1"/>
  <c r="M242"/>
  <c r="W242" s="1"/>
  <c r="M142"/>
  <c r="W142" s="1"/>
  <c r="M215"/>
  <c r="W215" s="1"/>
  <c r="M229"/>
  <c r="W229" s="1"/>
  <c r="M239"/>
  <c r="W239" s="1"/>
  <c r="M208"/>
  <c r="W208" s="1"/>
  <c r="M184"/>
  <c r="W184" s="1"/>
  <c r="M146"/>
  <c r="W146" s="1"/>
  <c r="M220"/>
  <c r="W220" s="1"/>
  <c r="M173"/>
  <c r="W173" s="1"/>
  <c r="M236"/>
  <c r="W236" s="1"/>
  <c r="M169"/>
  <c r="W169" s="1"/>
  <c r="M172"/>
  <c r="W172" s="1"/>
  <c r="M227"/>
  <c r="W227" s="1"/>
  <c r="M223"/>
  <c r="W223" s="1"/>
  <c r="M139"/>
  <c r="W139" s="1"/>
  <c r="M157"/>
  <c r="W157" s="1"/>
  <c r="M243"/>
  <c r="W243" s="1"/>
  <c r="M240"/>
  <c r="W240" s="1"/>
  <c r="M163"/>
  <c r="W163" s="1"/>
  <c r="M149"/>
  <c r="W149" s="1"/>
  <c r="M151"/>
  <c r="W151" s="1"/>
  <c r="M224"/>
  <c r="W224" s="1"/>
  <c r="M166"/>
  <c r="W166" s="1"/>
  <c r="M217"/>
  <c r="W217" s="1"/>
  <c r="M160"/>
  <c r="W160" s="1"/>
  <c r="M218"/>
  <c r="W218" s="1"/>
  <c r="M170"/>
  <c r="W170" s="1"/>
  <c r="M181"/>
  <c r="W181" s="1"/>
  <c r="M187"/>
  <c r="W187" s="1"/>
  <c r="M221"/>
  <c r="W221" s="1"/>
  <c r="M178"/>
  <c r="W178" s="1"/>
  <c r="M161"/>
  <c r="W161" s="1"/>
  <c r="M212"/>
  <c r="W212" s="1"/>
  <c r="M233"/>
  <c r="W233" s="1"/>
  <c r="M95"/>
  <c r="W95" s="1"/>
  <c r="M109"/>
  <c r="W109" s="1"/>
  <c r="M133"/>
  <c r="W133" s="1"/>
  <c r="M130"/>
  <c r="W130" s="1"/>
  <c r="M113"/>
  <c r="W113" s="1"/>
  <c r="M124"/>
  <c r="W124" s="1"/>
  <c r="M121"/>
  <c r="W121" s="1"/>
  <c r="M103"/>
  <c r="W103" s="1"/>
  <c r="M128"/>
  <c r="W128" s="1"/>
  <c r="M94"/>
  <c r="W94" s="1"/>
  <c r="M86"/>
  <c r="W86" s="1"/>
  <c r="M131"/>
  <c r="W131" s="1"/>
  <c r="M100"/>
  <c r="W100" s="1"/>
  <c r="M122"/>
  <c r="W122" s="1"/>
  <c r="M118"/>
  <c r="W118" s="1"/>
  <c r="M115"/>
  <c r="W115" s="1"/>
  <c r="M112"/>
  <c r="W112" s="1"/>
  <c r="M125"/>
  <c r="W125" s="1"/>
  <c r="M88"/>
  <c r="W88" s="1"/>
  <c r="M91"/>
  <c r="W91" s="1"/>
  <c r="M107"/>
  <c r="W107" s="1"/>
  <c r="M92"/>
  <c r="W92" s="1"/>
  <c r="M106"/>
  <c r="W106" s="1"/>
  <c r="M97"/>
  <c r="W97" s="1"/>
  <c r="M98"/>
  <c r="W98" s="1"/>
  <c r="M104"/>
  <c r="W104" s="1"/>
  <c r="M101"/>
  <c r="W101" s="1"/>
  <c r="M110"/>
  <c r="W110" s="1"/>
  <c r="M134"/>
  <c r="W134" s="1"/>
  <c r="M127"/>
  <c r="W127" s="1"/>
  <c r="M89"/>
  <c r="W89" s="1"/>
  <c r="M119"/>
  <c r="W119" s="1"/>
  <c r="M116"/>
  <c r="W116" s="1"/>
  <c r="M136"/>
  <c r="W136" s="1"/>
</calcChain>
</file>

<file path=xl/sharedStrings.xml><?xml version="1.0" encoding="utf-8"?>
<sst xmlns="http://schemas.openxmlformats.org/spreadsheetml/2006/main" count="500" uniqueCount="119">
  <si>
    <t>Январь</t>
  </si>
  <si>
    <t>Число</t>
  </si>
  <si>
    <t>Месяц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</si>
  <si>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</si>
  <si>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</si>
  <si>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</si>
  <si>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</si>
  <si>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</si>
  <si>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</si>
  <si>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</si>
  <si>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</si>
  <si>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</si>
  <si>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</si>
  <si>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</si>
  <si>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Десятичное значение = градусов + (минут/60) + (секунд/3600)</t>
  </si>
  <si>
    <t>ε</t>
  </si>
  <si>
    <t>град</t>
  </si>
  <si>
    <t>мин</t>
  </si>
  <si>
    <t>Широта</t>
  </si>
  <si>
    <t xml:space="preserve">град </t>
  </si>
  <si>
    <t>η, мин</t>
  </si>
  <si>
    <t>час</t>
  </si>
  <si>
    <t>сек</t>
  </si>
  <si>
    <t>Дуговые единицы</t>
  </si>
  <si>
    <t>Временные единицы</t>
  </si>
  <si>
    <t>№</t>
  </si>
  <si>
    <t>Долгота</t>
  </si>
  <si>
    <t>Азимут по компасу</t>
  </si>
  <si>
    <t>Средняя рефракция</t>
  </si>
  <si>
    <t>ρ, град</t>
  </si>
  <si>
    <t>fi</t>
  </si>
  <si>
    <t>ee</t>
  </si>
  <si>
    <t>z, град</t>
  </si>
  <si>
    <t>_z</t>
  </si>
  <si>
    <t>_rs</t>
  </si>
  <si>
    <t>_ref</t>
  </si>
  <si>
    <r>
      <t>а</t>
    </r>
    <r>
      <rPr>
        <vertAlign val="subscript"/>
        <sz val="11"/>
        <color rgb="FF0000FF"/>
        <rFont val="Calibri"/>
        <family val="2"/>
        <charset val="204"/>
        <scheme val="minor"/>
      </rPr>
      <t>ʘ</t>
    </r>
  </si>
  <si>
    <t>Град</t>
  </si>
  <si>
    <r>
      <t>(-) t</t>
    </r>
    <r>
      <rPr>
        <b/>
        <vertAlign val="subscript"/>
        <sz val="11"/>
        <color rgb="FF0000FF"/>
        <rFont val="Arial"/>
        <family val="2"/>
        <charset val="204"/>
      </rPr>
      <t>вос</t>
    </r>
  </si>
  <si>
    <r>
      <t>δ</t>
    </r>
    <r>
      <rPr>
        <vertAlign val="subscript"/>
        <sz val="11"/>
        <color rgb="FF0000FF"/>
        <rFont val="Calibri"/>
        <family val="2"/>
        <charset val="204"/>
        <scheme val="minor"/>
      </rPr>
      <t>ʘ</t>
    </r>
  </si>
  <si>
    <t>Час</t>
  </si>
  <si>
    <r>
      <t>Т</t>
    </r>
    <r>
      <rPr>
        <b/>
        <vertAlign val="subscript"/>
        <sz val="11"/>
        <color rgb="FF00B050"/>
        <rFont val="Calibri"/>
        <family val="2"/>
        <charset val="204"/>
        <scheme val="minor"/>
      </rPr>
      <t>ʘ1</t>
    </r>
    <r>
      <rPr>
        <b/>
        <sz val="11"/>
        <color rgb="FF00B050"/>
        <rFont val="Calibri"/>
        <family val="2"/>
        <charset val="204"/>
        <scheme val="minor"/>
      </rPr>
      <t xml:space="preserve"> Вос</t>
    </r>
  </si>
  <si>
    <r>
      <t>Т</t>
    </r>
    <r>
      <rPr>
        <b/>
        <vertAlign val="subscript"/>
        <sz val="11"/>
        <color rgb="FF00B050"/>
        <rFont val="Calibri"/>
        <family val="2"/>
        <charset val="204"/>
        <scheme val="minor"/>
      </rPr>
      <t>ʘ2</t>
    </r>
    <r>
      <rPr>
        <b/>
        <sz val="11"/>
        <color rgb="FF00B050"/>
        <rFont val="Calibri"/>
        <family val="2"/>
        <charset val="204"/>
        <scheme val="minor"/>
      </rPr>
      <t xml:space="preserve"> Зах</t>
    </r>
  </si>
  <si>
    <t>Солнечное</t>
  </si>
  <si>
    <t>Среднее Солнечное</t>
  </si>
  <si>
    <t>_lam</t>
  </si>
  <si>
    <t>Поясное</t>
  </si>
  <si>
    <t>Номер пояса</t>
  </si>
  <si>
    <t>_nn</t>
  </si>
  <si>
    <t>ΔTn</t>
  </si>
  <si>
    <t>День</t>
  </si>
  <si>
    <t>Азимут</t>
  </si>
  <si>
    <t xml:space="preserve">Восход </t>
  </si>
  <si>
    <t>Заход</t>
  </si>
  <si>
    <r>
      <t>Дуга</t>
    </r>
    <r>
      <rPr>
        <b/>
        <vertAlign val="superscript"/>
        <sz val="11"/>
        <color rgb="FFFF0000"/>
        <rFont val="Calibri"/>
        <family val="2"/>
        <charset val="204"/>
        <scheme val="minor"/>
      </rPr>
      <t>о</t>
    </r>
    <r>
      <rPr>
        <b/>
        <sz val="11"/>
        <color rgb="FFFF0000"/>
        <rFont val="Calibri"/>
        <family val="2"/>
        <charset val="204"/>
        <scheme val="minor"/>
      </rPr>
      <t xml:space="preserve"> </t>
    </r>
  </si>
  <si>
    <t>Город</t>
  </si>
  <si>
    <t>Н. Новгород</t>
  </si>
  <si>
    <t>Гринвич</t>
  </si>
  <si>
    <t>Калининград</t>
  </si>
  <si>
    <t>Ленинград</t>
  </si>
  <si>
    <t>Москва</t>
  </si>
  <si>
    <t>Севастополь</t>
  </si>
  <si>
    <t>Орел</t>
  </si>
  <si>
    <t>Волгоград</t>
  </si>
  <si>
    <t>Екатеринбург</t>
  </si>
  <si>
    <t>Тюмень</t>
  </si>
  <si>
    <t>Омск</t>
  </si>
  <si>
    <t>Новосибирск</t>
  </si>
  <si>
    <t>Кызыл</t>
  </si>
  <si>
    <t>Иркутск</t>
  </si>
  <si>
    <t>Братск</t>
  </si>
  <si>
    <t>Якутск</t>
  </si>
  <si>
    <t>Магадан</t>
  </si>
  <si>
    <t>Воркута</t>
  </si>
  <si>
    <t>Северная широта</t>
  </si>
  <si>
    <t>Петропавловск</t>
  </si>
  <si>
    <t>Южно-Сахалинск</t>
  </si>
  <si>
    <t>Владивосток</t>
  </si>
  <si>
    <t>Мурманск</t>
  </si>
  <si>
    <t>Северодвинск</t>
  </si>
  <si>
    <t>Сабетта</t>
  </si>
  <si>
    <t>десятичн.</t>
  </si>
  <si>
    <t>Города России</t>
  </si>
  <si>
    <t>Сочи</t>
  </si>
  <si>
    <r>
      <t>Т</t>
    </r>
    <r>
      <rPr>
        <b/>
        <vertAlign val="subscript"/>
        <sz val="11"/>
        <color rgb="FFFF00FF"/>
        <rFont val="Calibri"/>
        <family val="2"/>
        <charset val="204"/>
        <scheme val="minor"/>
      </rPr>
      <t>n1</t>
    </r>
    <r>
      <rPr>
        <b/>
        <sz val="11"/>
        <color rgb="FFFF00FF"/>
        <rFont val="Calibri"/>
        <family val="2"/>
        <charset val="204"/>
        <scheme val="minor"/>
      </rPr>
      <t xml:space="preserve"> Вос</t>
    </r>
  </si>
  <si>
    <r>
      <t>Т</t>
    </r>
    <r>
      <rPr>
        <b/>
        <vertAlign val="subscript"/>
        <sz val="11"/>
        <color rgb="FF0000FF"/>
        <rFont val="Calibri"/>
        <family val="2"/>
        <charset val="204"/>
        <scheme val="minor"/>
      </rPr>
      <t>n2</t>
    </r>
    <r>
      <rPr>
        <b/>
        <sz val="11"/>
        <color rgb="FF0000FF"/>
        <rFont val="Calibri"/>
        <family val="2"/>
        <charset val="204"/>
        <scheme val="minor"/>
      </rPr>
      <t xml:space="preserve"> Зах</t>
    </r>
  </si>
  <si>
    <r>
      <t>Азимут dA</t>
    </r>
    <r>
      <rPr>
        <vertAlign val="subscript"/>
        <sz val="11"/>
        <color theme="1"/>
        <rFont val="Calibri"/>
        <family val="2"/>
        <charset val="204"/>
        <scheme val="minor"/>
      </rPr>
      <t>i</t>
    </r>
  </si>
  <si>
    <r>
      <t>Т</t>
    </r>
    <r>
      <rPr>
        <b/>
        <vertAlign val="subscript"/>
        <sz val="11"/>
        <color rgb="FFFF0000"/>
        <rFont val="Calibri"/>
        <family val="2"/>
        <charset val="204"/>
        <scheme val="minor"/>
      </rPr>
      <t>λ1</t>
    </r>
    <r>
      <rPr>
        <b/>
        <sz val="11"/>
        <color rgb="FFFF0000"/>
        <rFont val="Calibri"/>
        <family val="2"/>
        <charset val="204"/>
        <scheme val="minor"/>
      </rPr>
      <t xml:space="preserve"> Вос</t>
    </r>
  </si>
  <si>
    <r>
      <t>Т</t>
    </r>
    <r>
      <rPr>
        <b/>
        <vertAlign val="subscript"/>
        <sz val="11"/>
        <color rgb="FFFF0000"/>
        <rFont val="Calibri"/>
        <family val="2"/>
        <charset val="204"/>
        <scheme val="minor"/>
      </rPr>
      <t>λ2</t>
    </r>
    <r>
      <rPr>
        <b/>
        <sz val="11"/>
        <color rgb="FFFF0000"/>
        <rFont val="Calibri"/>
        <family val="2"/>
        <charset val="204"/>
        <scheme val="minor"/>
      </rPr>
      <t xml:space="preserve"> Зах</t>
    </r>
  </si>
  <si>
    <t>Верхняя</t>
  </si>
  <si>
    <t>Восточная долгота</t>
  </si>
  <si>
    <r>
      <t>Высота над истинным горизонтом h</t>
    </r>
    <r>
      <rPr>
        <vertAlign val="subscript"/>
        <sz val="8"/>
        <color theme="1"/>
        <rFont val="Calibri"/>
        <family val="2"/>
        <charset val="204"/>
        <scheme val="minor"/>
      </rPr>
      <t>i</t>
    </r>
  </si>
  <si>
    <t>a</t>
  </si>
  <si>
    <t>b/cosA</t>
  </si>
  <si>
    <t>nn1</t>
  </si>
  <si>
    <t>nn2</t>
  </si>
  <si>
    <r>
      <t>Полярный круг на широте fi = 66</t>
    </r>
    <r>
      <rPr>
        <b/>
        <vertAlign val="superscript"/>
        <sz val="11"/>
        <color rgb="FFFF0000"/>
        <rFont val="Calibri"/>
        <family val="2"/>
        <charset val="204"/>
        <scheme val="minor"/>
      </rPr>
      <t>о</t>
    </r>
    <r>
      <rPr>
        <b/>
        <sz val="11"/>
        <color rgb="FFFF0000"/>
        <rFont val="Calibri"/>
        <family val="2"/>
        <charset val="204"/>
        <scheme val="minor"/>
      </rPr>
      <t xml:space="preserve"> 33'</t>
    </r>
  </si>
  <si>
    <t>Rср, млн.км</t>
  </si>
  <si>
    <t>Солнечная постоянная</t>
  </si>
  <si>
    <t>So, кВт/м2</t>
  </si>
  <si>
    <t>Орбита Земли</t>
  </si>
  <si>
    <r>
      <t>S'o, кВт/м</t>
    </r>
    <r>
      <rPr>
        <vertAlign val="superscript"/>
        <sz val="10"/>
        <color theme="1"/>
        <rFont val="Calibri"/>
        <family val="2"/>
        <charset val="204"/>
        <scheme val="minor"/>
      </rPr>
      <t>2</t>
    </r>
  </si>
  <si>
    <t>Нижний Новгород</t>
  </si>
  <si>
    <t>Проверка</t>
  </si>
  <si>
    <r>
      <t>R</t>
    </r>
    <r>
      <rPr>
        <vertAlign val="subscript"/>
        <sz val="8"/>
        <color theme="1"/>
        <rFont val="Calibri"/>
        <family val="2"/>
        <charset val="204"/>
        <scheme val="minor"/>
      </rPr>
      <t>ʘ</t>
    </r>
    <r>
      <rPr>
        <sz val="8"/>
        <color theme="1"/>
        <rFont val="Calibri"/>
        <family val="2"/>
        <charset val="204"/>
        <scheme val="minor"/>
      </rPr>
      <t>, млн.км</t>
    </r>
  </si>
  <si>
    <r>
      <t>Программа работает в диапзоне широт от северного тропика 23,5</t>
    </r>
    <r>
      <rPr>
        <b/>
        <u/>
        <vertAlign val="superscript"/>
        <sz val="11"/>
        <color rgb="FFFF00FF"/>
        <rFont val="Calibri"/>
        <family val="2"/>
        <charset val="204"/>
        <scheme val="minor"/>
      </rPr>
      <t>о</t>
    </r>
    <r>
      <rPr>
        <b/>
        <u/>
        <sz val="11"/>
        <color rgb="FFFF00FF"/>
        <rFont val="Calibri"/>
        <family val="2"/>
        <charset val="204"/>
        <scheme val="minor"/>
      </rPr>
      <t xml:space="preserve"> до полярного круга 66,5</t>
    </r>
    <r>
      <rPr>
        <b/>
        <u/>
        <vertAlign val="superscript"/>
        <sz val="11"/>
        <color rgb="FFFF00FF"/>
        <rFont val="Calibri"/>
        <family val="2"/>
        <charset val="204"/>
        <scheme val="minor"/>
      </rPr>
      <t>о</t>
    </r>
  </si>
  <si>
    <t>d</t>
  </si>
  <si>
    <r>
      <t>Программа работает для северной широты от тропика 24</t>
    </r>
    <r>
      <rPr>
        <b/>
        <vertAlign val="superscript"/>
        <sz val="14"/>
        <color rgb="FFFF0000"/>
        <rFont val="Calibri"/>
        <family val="2"/>
        <charset val="204"/>
        <scheme val="minor"/>
      </rPr>
      <t>о</t>
    </r>
    <r>
      <rPr>
        <b/>
        <sz val="14"/>
        <color rgb="FFFF0000"/>
        <rFont val="Calibri"/>
        <family val="2"/>
        <charset val="204"/>
        <scheme val="minor"/>
      </rPr>
      <t xml:space="preserve"> до полярного круга 66</t>
    </r>
    <r>
      <rPr>
        <b/>
        <vertAlign val="superscript"/>
        <sz val="14"/>
        <color rgb="FFFF0000"/>
        <rFont val="Calibri"/>
        <family val="2"/>
        <charset val="204"/>
        <scheme val="minor"/>
      </rPr>
      <t>о</t>
    </r>
    <r>
      <rPr>
        <b/>
        <sz val="14"/>
        <color rgb="FFFF0000"/>
        <rFont val="Calibri"/>
        <family val="2"/>
        <charset val="204"/>
        <scheme val="minor"/>
      </rPr>
      <t xml:space="preserve">. </t>
    </r>
  </si>
  <si>
    <t>Среднее расстояние от Земли до Солнца</t>
  </si>
  <si>
    <t>Восход-Заход, дуга, кульминация</t>
  </si>
  <si>
    <r>
      <t>А</t>
    </r>
    <r>
      <rPr>
        <b/>
        <vertAlign val="superscript"/>
        <sz val="11"/>
        <color rgb="FFFF0000"/>
        <rFont val="Calibri"/>
        <family val="2"/>
        <charset val="204"/>
        <scheme val="minor"/>
      </rPr>
      <t xml:space="preserve">о </t>
    </r>
  </si>
  <si>
    <r>
      <t>hв</t>
    </r>
    <r>
      <rPr>
        <b/>
        <vertAlign val="superscript"/>
        <sz val="11"/>
        <color rgb="FFFF0000"/>
        <rFont val="Calibri"/>
        <family val="2"/>
        <charset val="204"/>
        <scheme val="minor"/>
      </rPr>
      <t xml:space="preserve">о </t>
    </r>
  </si>
  <si>
    <t>Угловой радиус Солнца</t>
  </si>
  <si>
    <t>Зенитное расстояние истинное</t>
  </si>
  <si>
    <t>Появление-исчезновение за горизонтом верхнего края Солнца</t>
  </si>
  <si>
    <t>sinφ</t>
  </si>
  <si>
    <t>cosφ</t>
  </si>
  <si>
    <r>
      <t>r</t>
    </r>
    <r>
      <rPr>
        <b/>
        <vertAlign val="subscript"/>
        <sz val="10"/>
        <rFont val="Calibri"/>
        <family val="2"/>
        <charset val="204"/>
        <scheme val="minor"/>
      </rPr>
      <t>ʘ</t>
    </r>
    <r>
      <rPr>
        <b/>
        <sz val="10"/>
        <rFont val="Calibri"/>
        <family val="2"/>
        <charset val="204"/>
        <scheme val="minor"/>
      </rPr>
      <t>, град</t>
    </r>
  </si>
  <si>
    <r>
      <t>φ</t>
    </r>
    <r>
      <rPr>
        <vertAlign val="superscript"/>
        <sz val="11"/>
        <color theme="1"/>
        <rFont val="Calibri"/>
        <family val="2"/>
        <charset val="204"/>
        <scheme val="minor"/>
      </rPr>
      <t>о</t>
    </r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</si>
</sst>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5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vertAlign val="subscript"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0000FF"/>
      <name val="Calibri"/>
      <family val="2"/>
      <charset val="204"/>
      <scheme val="minor"/>
    </font>
    <font>
      <b/>
      <sz val="11"/>
      <color rgb="FF0000FF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vertAlign val="subscript"/>
      <sz val="11"/>
      <color rgb="FF0000FF"/>
      <name val="Calibri"/>
      <family val="2"/>
      <charset val="204"/>
      <scheme val="minor"/>
    </font>
    <font>
      <b/>
      <sz val="11"/>
      <color rgb="FF0000FF"/>
      <name val="Arial"/>
      <family val="2"/>
      <charset val="204"/>
    </font>
    <font>
      <b/>
      <vertAlign val="subscript"/>
      <sz val="11"/>
      <color rgb="FF0000FF"/>
      <name val="Arial"/>
      <family val="2"/>
      <charset val="204"/>
    </font>
    <font>
      <sz val="11"/>
      <color rgb="FF00B050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1"/>
      <color rgb="FFFF9900"/>
      <name val="Calibri"/>
      <family val="2"/>
      <charset val="204"/>
      <scheme val="minor"/>
    </font>
    <font>
      <sz val="11"/>
      <color rgb="FFFF9900"/>
      <name val="Calibri"/>
      <family val="2"/>
      <charset val="204"/>
      <scheme val="minor"/>
    </font>
    <font>
      <b/>
      <vertAlign val="subscript"/>
      <sz val="11"/>
      <color rgb="FF00B05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b/>
      <vertAlign val="superscript"/>
      <sz val="11"/>
      <color rgb="FFFF0000"/>
      <name val="Calibri"/>
      <family val="2"/>
      <charset val="204"/>
      <scheme val="minor"/>
    </font>
    <font>
      <sz val="11"/>
      <color rgb="FF993300"/>
      <name val="Calibri"/>
      <family val="2"/>
      <charset val="204"/>
      <scheme val="minor"/>
    </font>
    <font>
      <b/>
      <sz val="11"/>
      <color rgb="FFFF00FF"/>
      <name val="Calibri"/>
      <family val="2"/>
      <charset val="204"/>
      <scheme val="minor"/>
    </font>
    <font>
      <b/>
      <vertAlign val="subscript"/>
      <sz val="11"/>
      <color rgb="FFFF00FF"/>
      <name val="Calibri"/>
      <family val="2"/>
      <charset val="204"/>
      <scheme val="minor"/>
    </font>
    <font>
      <b/>
      <vertAlign val="subscript"/>
      <sz val="11"/>
      <color rgb="FF0000FF"/>
      <name val="Calibri"/>
      <family val="2"/>
      <charset val="204"/>
      <scheme val="minor"/>
    </font>
    <font>
      <sz val="11"/>
      <color rgb="FFFF00FF"/>
      <name val="Calibri"/>
      <family val="2"/>
      <charset val="204"/>
      <scheme val="minor"/>
    </font>
    <font>
      <b/>
      <vertAlign val="subscript"/>
      <sz val="11"/>
      <color rgb="FFFF0000"/>
      <name val="Calibri"/>
      <family val="2"/>
      <charset val="204"/>
      <scheme val="minor"/>
    </font>
    <font>
      <vertAlign val="subscript"/>
      <sz val="8"/>
      <color theme="1"/>
      <name val="Calibri"/>
      <family val="2"/>
      <charset val="204"/>
      <scheme val="minor"/>
    </font>
    <font>
      <vertAlign val="superscript"/>
      <sz val="10"/>
      <color theme="1"/>
      <name val="Calibri"/>
      <family val="2"/>
      <charset val="204"/>
      <scheme val="minor"/>
    </font>
    <font>
      <sz val="9"/>
      <color rgb="FF0000FF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0"/>
      <color rgb="FF0000FF"/>
      <name val="Calibri"/>
      <family val="2"/>
      <charset val="204"/>
      <scheme val="minor"/>
    </font>
    <font>
      <b/>
      <sz val="10"/>
      <color rgb="FF0000FF"/>
      <name val="Calibri"/>
      <family val="2"/>
      <charset val="204"/>
      <scheme val="minor"/>
    </font>
    <font>
      <b/>
      <sz val="9"/>
      <color rgb="FF00B050"/>
      <name val="Calibri"/>
      <family val="2"/>
      <charset val="204"/>
      <scheme val="minor"/>
    </font>
    <font>
      <sz val="8"/>
      <color rgb="FF0000FF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vertAlign val="superscript"/>
      <sz val="14"/>
      <color rgb="FFFF0000"/>
      <name val="Calibri"/>
      <family val="2"/>
      <charset val="204"/>
      <scheme val="minor"/>
    </font>
    <font>
      <b/>
      <u/>
      <sz val="11"/>
      <color rgb="FFFF00FF"/>
      <name val="Calibri"/>
      <family val="2"/>
      <charset val="204"/>
      <scheme val="minor"/>
    </font>
    <font>
      <b/>
      <u/>
      <vertAlign val="superscript"/>
      <sz val="11"/>
      <color rgb="FFFF00F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b/>
      <sz val="11"/>
      <color rgb="FF993300"/>
      <name val="Calibri"/>
      <family val="2"/>
      <charset val="204"/>
      <scheme val="minor"/>
    </font>
    <font>
      <b/>
      <sz val="10"/>
      <color rgb="FFFF00FF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vertAlign val="subscript"/>
      <sz val="10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9">
    <xf numFmtId="0" fontId="0" fillId="0" borderId="0" xfId="0"/>
    <xf numFmtId="0" fontId="2" fillId="0" borderId="0" xfId="0" applyFont="1"/>
    <xf numFmtId="0" fontId="4" fillId="0" borderId="0" xfId="0" applyFont="1"/>
    <xf numFmtId="0" fontId="0" fillId="0" borderId="1" xfId="0" applyBorder="1"/>
    <xf numFmtId="2" fontId="0" fillId="0" borderId="1" xfId="0" applyNumberForma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1" fontId="8" fillId="0" borderId="9" xfId="0" applyNumberFormat="1" applyFont="1" applyBorder="1" applyAlignment="1">
      <alignment horizontal="center"/>
    </xf>
    <xf numFmtId="164" fontId="8" fillId="0" borderId="10" xfId="0" applyNumberFormat="1" applyFont="1" applyBorder="1" applyAlignment="1">
      <alignment horizontal="center"/>
    </xf>
    <xf numFmtId="2" fontId="0" fillId="0" borderId="1" xfId="0" applyNumberFormat="1" applyBorder="1"/>
    <xf numFmtId="0" fontId="6" fillId="0" borderId="1" xfId="0" applyFont="1" applyFill="1" applyBorder="1"/>
    <xf numFmtId="1" fontId="1" fillId="2" borderId="1" xfId="0" applyNumberFormat="1" applyFont="1" applyFill="1" applyBorder="1" applyAlignment="1">
      <alignment horizontal="center"/>
    </xf>
    <xf numFmtId="2" fontId="0" fillId="2" borderId="1" xfId="0" applyNumberFormat="1" applyFill="1" applyBorder="1"/>
    <xf numFmtId="0" fontId="10" fillId="0" borderId="10" xfId="0" applyFon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2" fontId="7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7" fillId="2" borderId="11" xfId="0" applyNumberFormat="1" applyFont="1" applyFill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2" fontId="7" fillId="0" borderId="1" xfId="0" applyNumberFormat="1" applyFont="1" applyBorder="1"/>
    <xf numFmtId="2" fontId="7" fillId="2" borderId="1" xfId="0" applyNumberFormat="1" applyFont="1" applyFill="1" applyBorder="1"/>
    <xf numFmtId="0" fontId="10" fillId="0" borderId="1" xfId="0" applyFont="1" applyFill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0" fontId="0" fillId="0" borderId="0" xfId="0" applyFill="1" applyBorder="1"/>
    <xf numFmtId="0" fontId="0" fillId="0" borderId="13" xfId="0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7" fillId="0" borderId="1" xfId="0" applyNumberFormat="1" applyFont="1" applyFill="1" applyBorder="1"/>
    <xf numFmtId="2" fontId="7" fillId="0" borderId="11" xfId="0" applyNumberFormat="1" applyFont="1" applyFill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2" fillId="2" borderId="7" xfId="0" applyNumberFormat="1" applyFont="1" applyFill="1" applyBorder="1" applyAlignment="1">
      <alignment horizontal="center"/>
    </xf>
    <xf numFmtId="1" fontId="2" fillId="0" borderId="7" xfId="0" applyNumberFormat="1" applyFont="1" applyFill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0" fontId="0" fillId="0" borderId="7" xfId="0" applyBorder="1"/>
    <xf numFmtId="2" fontId="0" fillId="0" borderId="7" xfId="0" applyNumberFormat="1" applyBorder="1"/>
    <xf numFmtId="2" fontId="26" fillId="0" borderId="1" xfId="0" applyNumberFormat="1" applyFont="1" applyBorder="1"/>
    <xf numFmtId="2" fontId="26" fillId="2" borderId="1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1" fontId="0" fillId="0" borderId="0" xfId="0" applyNumberFormat="1"/>
    <xf numFmtId="2" fontId="1" fillId="0" borderId="1" xfId="0" applyNumberFormat="1" applyFont="1" applyBorder="1"/>
    <xf numFmtId="2" fontId="1" fillId="2" borderId="1" xfId="0" applyNumberFormat="1" applyFont="1" applyFill="1" applyBorder="1"/>
    <xf numFmtId="164" fontId="0" fillId="0" borderId="0" xfId="0" applyNumberFormat="1"/>
    <xf numFmtId="165" fontId="0" fillId="0" borderId="0" xfId="0" applyNumberFormat="1"/>
    <xf numFmtId="165" fontId="0" fillId="0" borderId="0" xfId="0" applyNumberFormat="1" applyBorder="1"/>
    <xf numFmtId="0" fontId="0" fillId="2" borderId="0" xfId="0" applyFill="1"/>
    <xf numFmtId="1" fontId="0" fillId="2" borderId="1" xfId="0" applyNumberForma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0" borderId="0" xfId="0" applyFill="1"/>
    <xf numFmtId="1" fontId="15" fillId="0" borderId="1" xfId="0" applyNumberFormat="1" applyFont="1" applyFill="1" applyBorder="1" applyAlignment="1">
      <alignment horizontal="center"/>
    </xf>
    <xf numFmtId="0" fontId="0" fillId="0" borderId="1" xfId="0" applyFill="1" applyBorder="1"/>
    <xf numFmtId="2" fontId="0" fillId="0" borderId="1" xfId="0" applyNumberFormat="1" applyFill="1" applyBorder="1"/>
    <xf numFmtId="2" fontId="1" fillId="0" borderId="1" xfId="0" applyNumberFormat="1" applyFont="1" applyFill="1" applyBorder="1"/>
    <xf numFmtId="2" fontId="26" fillId="0" borderId="1" xfId="0" applyNumberFormat="1" applyFont="1" applyFill="1" applyBorder="1"/>
    <xf numFmtId="2" fontId="0" fillId="0" borderId="1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0" fillId="0" borderId="0" xfId="0" applyNumberFormat="1" applyBorder="1"/>
    <xf numFmtId="2" fontId="1" fillId="0" borderId="0" xfId="0" applyNumberFormat="1" applyFont="1" applyBorder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" fontId="15" fillId="3" borderId="1" xfId="0" applyNumberFormat="1" applyFon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2" borderId="12" xfId="0" applyNumberFormat="1" applyFill="1" applyBorder="1" applyAlignment="1">
      <alignment horizontal="center"/>
    </xf>
    <xf numFmtId="2" fontId="0" fillId="0" borderId="12" xfId="0" applyNumberForma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0" fillId="0" borderId="21" xfId="0" applyFont="1" applyBorder="1"/>
    <xf numFmtId="0" fontId="0" fillId="0" borderId="21" xfId="0" applyBorder="1"/>
    <xf numFmtId="0" fontId="6" fillId="0" borderId="12" xfId="0" applyFont="1" applyBorder="1" applyAlignment="1">
      <alignment horizontal="center"/>
    </xf>
    <xf numFmtId="2" fontId="10" fillId="0" borderId="12" xfId="0" applyNumberFormat="1" applyFont="1" applyBorder="1" applyAlignment="1">
      <alignment horizontal="center"/>
    </xf>
    <xf numFmtId="2" fontId="10" fillId="0" borderId="7" xfId="0" applyNumberFormat="1" applyFont="1" applyBorder="1"/>
    <xf numFmtId="2" fontId="6" fillId="0" borderId="12" xfId="0" applyNumberFormat="1" applyFont="1" applyBorder="1" applyAlignment="1">
      <alignment horizontal="center"/>
    </xf>
    <xf numFmtId="2" fontId="0" fillId="0" borderId="12" xfId="0" applyNumberFormat="1" applyBorder="1"/>
    <xf numFmtId="0" fontId="0" fillId="2" borderId="21" xfId="0" applyFill="1" applyBorder="1"/>
    <xf numFmtId="2" fontId="6" fillId="2" borderId="12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2" fontId="0" fillId="2" borderId="7" xfId="0" applyNumberFormat="1" applyFill="1" applyBorder="1"/>
    <xf numFmtId="2" fontId="0" fillId="2" borderId="12" xfId="0" applyNumberFormat="1" applyFill="1" applyBorder="1"/>
    <xf numFmtId="2" fontId="10" fillId="2" borderId="7" xfId="0" applyNumberFormat="1" applyFont="1" applyFill="1" applyBorder="1"/>
    <xf numFmtId="0" fontId="0" fillId="2" borderId="22" xfId="0" applyFill="1" applyBorder="1"/>
    <xf numFmtId="2" fontId="6" fillId="2" borderId="8" xfId="0" applyNumberFormat="1" applyFont="1" applyFill="1" applyBorder="1" applyAlignment="1">
      <alignment horizontal="center"/>
    </xf>
    <xf numFmtId="165" fontId="6" fillId="2" borderId="9" xfId="0" applyNumberFormat="1" applyFont="1" applyFill="1" applyBorder="1" applyAlignment="1">
      <alignment horizontal="center"/>
    </xf>
    <xf numFmtId="2" fontId="0" fillId="2" borderId="10" xfId="0" applyNumberFormat="1" applyFill="1" applyBorder="1"/>
    <xf numFmtId="2" fontId="0" fillId="2" borderId="8" xfId="0" applyNumberFormat="1" applyFill="1" applyBorder="1"/>
    <xf numFmtId="2" fontId="0" fillId="2" borderId="9" xfId="0" applyNumberFormat="1" applyFill="1" applyBorder="1"/>
    <xf numFmtId="2" fontId="10" fillId="2" borderId="10" xfId="0" applyNumberFormat="1" applyFont="1" applyFill="1" applyBorder="1"/>
    <xf numFmtId="0" fontId="2" fillId="2" borderId="23" xfId="0" applyFont="1" applyFill="1" applyBorder="1"/>
    <xf numFmtId="0" fontId="0" fillId="2" borderId="1" xfId="0" applyFill="1" applyBorder="1" applyAlignment="1">
      <alignment horizontal="center"/>
    </xf>
    <xf numFmtId="0" fontId="2" fillId="0" borderId="0" xfId="0" applyFont="1" applyFill="1"/>
    <xf numFmtId="164" fontId="0" fillId="0" borderId="0" xfId="0" applyNumberFormat="1" applyFill="1"/>
    <xf numFmtId="1" fontId="1" fillId="0" borderId="1" xfId="0" applyNumberFormat="1" applyFont="1" applyFill="1" applyBorder="1" applyAlignment="1">
      <alignment horizontal="center"/>
    </xf>
    <xf numFmtId="1" fontId="0" fillId="2" borderId="12" xfId="0" applyNumberFormat="1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164" fontId="2" fillId="0" borderId="12" xfId="0" applyNumberFormat="1" applyFont="1" applyFill="1" applyBorder="1" applyAlignment="1">
      <alignment horizontal="center"/>
    </xf>
    <xf numFmtId="164" fontId="2" fillId="0" borderId="7" xfId="0" applyNumberFormat="1" applyFont="1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1" fontId="1" fillId="0" borderId="12" xfId="0" applyNumberFormat="1" applyFont="1" applyFill="1" applyBorder="1" applyAlignment="1">
      <alignment horizontal="center"/>
    </xf>
    <xf numFmtId="1" fontId="1" fillId="0" borderId="7" xfId="0" applyNumberFormat="1" applyFont="1" applyFill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1" fillId="2" borderId="12" xfId="0" applyNumberFormat="1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1" fontId="1" fillId="3" borderId="12" xfId="0" applyNumberFormat="1" applyFont="1" applyFill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1" fontId="0" fillId="3" borderId="12" xfId="0" applyNumberFormat="1" applyFill="1" applyBorder="1" applyAlignment="1">
      <alignment horizontal="center"/>
    </xf>
    <xf numFmtId="1" fontId="0" fillId="3" borderId="7" xfId="0" applyNumberFormat="1" applyFill="1" applyBorder="1" applyAlignment="1">
      <alignment horizontal="center"/>
    </xf>
    <xf numFmtId="0" fontId="2" fillId="0" borderId="21" xfId="0" applyFont="1" applyBorder="1"/>
    <xf numFmtId="0" fontId="0" fillId="0" borderId="13" xfId="0" applyFill="1" applyBorder="1" applyAlignment="1">
      <alignment horizontal="center"/>
    </xf>
    <xf numFmtId="17" fontId="1" fillId="2" borderId="3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" fontId="14" fillId="0" borderId="0" xfId="0" applyNumberFormat="1" applyFont="1" applyBorder="1" applyAlignment="1">
      <alignment horizontal="center"/>
    </xf>
    <xf numFmtId="1" fontId="14" fillId="0" borderId="11" xfId="0" applyNumberFormat="1" applyFont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2" fillId="0" borderId="7" xfId="0" applyNumberFormat="1" applyFont="1" applyBorder="1"/>
    <xf numFmtId="2" fontId="2" fillId="0" borderId="12" xfId="0" applyNumberFormat="1" applyFont="1" applyBorder="1" applyAlignment="1">
      <alignment horizontal="center"/>
    </xf>
    <xf numFmtId="2" fontId="2" fillId="0" borderId="12" xfId="0" applyNumberFormat="1" applyFont="1" applyBorder="1"/>
    <xf numFmtId="2" fontId="2" fillId="0" borderId="1" xfId="0" applyNumberFormat="1" applyFont="1" applyBorder="1"/>
    <xf numFmtId="1" fontId="0" fillId="0" borderId="12" xfId="0" applyNumberFormat="1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1" fontId="0" fillId="0" borderId="8" xfId="0" applyNumberFormat="1" applyFill="1" applyBorder="1" applyAlignment="1">
      <alignment horizontal="center"/>
    </xf>
    <xf numFmtId="164" fontId="0" fillId="0" borderId="10" xfId="0" applyNumberFormat="1" applyFill="1" applyBorder="1" applyAlignment="1">
      <alignment horizontal="center"/>
    </xf>
    <xf numFmtId="1" fontId="0" fillId="0" borderId="6" xfId="0" applyNumberFormat="1" applyFill="1" applyBorder="1" applyAlignment="1">
      <alignment horizontal="center"/>
    </xf>
    <xf numFmtId="164" fontId="0" fillId="0" borderId="18" xfId="0" applyNumberForma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/>
    <xf numFmtId="0" fontId="19" fillId="0" borderId="0" xfId="0" applyFon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0" fillId="0" borderId="0" xfId="0" applyBorder="1"/>
    <xf numFmtId="0" fontId="30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5" fontId="8" fillId="0" borderId="0" xfId="0" applyNumberFormat="1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165" fontId="10" fillId="0" borderId="0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0" fontId="8" fillId="2" borderId="25" xfId="0" applyFont="1" applyFill="1" applyBorder="1"/>
    <xf numFmtId="0" fontId="1" fillId="2" borderId="1" xfId="0" applyFont="1" applyFill="1" applyBorder="1"/>
    <xf numFmtId="1" fontId="22" fillId="2" borderId="1" xfId="0" applyNumberFormat="1" applyFont="1" applyFill="1" applyBorder="1" applyAlignment="1">
      <alignment horizontal="center"/>
    </xf>
    <xf numFmtId="0" fontId="6" fillId="2" borderId="1" xfId="0" applyFont="1" applyFill="1" applyBorder="1"/>
    <xf numFmtId="0" fontId="0" fillId="3" borderId="1" xfId="0" applyFill="1" applyBorder="1"/>
    <xf numFmtId="2" fontId="0" fillId="0" borderId="11" xfId="0" applyNumberFormat="1" applyBorder="1"/>
    <xf numFmtId="2" fontId="0" fillId="0" borderId="11" xfId="0" applyNumberFormat="1" applyFill="1" applyBorder="1"/>
    <xf numFmtId="2" fontId="0" fillId="2" borderId="11" xfId="0" applyNumberFormat="1" applyFill="1" applyBorder="1"/>
    <xf numFmtId="0" fontId="12" fillId="0" borderId="1" xfId="0" applyFont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2" fontId="17" fillId="0" borderId="1" xfId="0" applyNumberFormat="1" applyFont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1" fontId="14" fillId="0" borderId="1" xfId="0" applyNumberFormat="1" applyFont="1" applyFill="1" applyBorder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/>
    </xf>
    <xf numFmtId="2" fontId="17" fillId="2" borderId="1" xfId="0" applyNumberFormat="1" applyFont="1" applyFill="1" applyBorder="1" applyAlignment="1">
      <alignment horizontal="center"/>
    </xf>
    <xf numFmtId="0" fontId="0" fillId="0" borderId="13" xfId="0" applyBorder="1"/>
    <xf numFmtId="1" fontId="0" fillId="0" borderId="13" xfId="0" applyNumberFormat="1" applyBorder="1" applyAlignment="1">
      <alignment horizontal="center"/>
    </xf>
    <xf numFmtId="1" fontId="0" fillId="3" borderId="13" xfId="0" applyNumberFormat="1" applyFill="1" applyBorder="1" applyAlignment="1">
      <alignment horizontal="center"/>
    </xf>
    <xf numFmtId="1" fontId="6" fillId="0" borderId="13" xfId="0" applyNumberFormat="1" applyFont="1" applyFill="1" applyBorder="1" applyAlignment="1">
      <alignment horizontal="center"/>
    </xf>
    <xf numFmtId="1" fontId="6" fillId="2" borderId="13" xfId="0" applyNumberFormat="1" applyFont="1" applyFill="1" applyBorder="1" applyAlignment="1">
      <alignment horizontal="center"/>
    </xf>
    <xf numFmtId="1" fontId="0" fillId="0" borderId="13" xfId="0" applyNumberFormat="1" applyFill="1" applyBorder="1" applyAlignment="1">
      <alignment horizontal="center"/>
    </xf>
    <xf numFmtId="1" fontId="1" fillId="2" borderId="13" xfId="0" applyNumberFormat="1" applyFont="1" applyFill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0" borderId="7" xfId="0" applyNumberFormat="1" applyFont="1" applyFill="1" applyBorder="1" applyAlignment="1">
      <alignment horizontal="center"/>
    </xf>
    <xf numFmtId="165" fontId="0" fillId="0" borderId="12" xfId="0" applyNumberFormat="1" applyFill="1" applyBorder="1" applyAlignment="1">
      <alignment horizontal="center"/>
    </xf>
    <xf numFmtId="165" fontId="0" fillId="2" borderId="12" xfId="0" applyNumberFormat="1" applyFill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2" fontId="7" fillId="0" borderId="27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0" fontId="10" fillId="0" borderId="28" xfId="0" applyFont="1" applyFill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3" xfId="0" applyNumberFormat="1" applyFill="1" applyBorder="1" applyAlignment="1">
      <alignment horizontal="center"/>
    </xf>
    <xf numFmtId="2" fontId="0" fillId="2" borderId="13" xfId="0" applyNumberFormat="1" applyFill="1" applyBorder="1" applyAlignment="1">
      <alignment horizontal="center"/>
    </xf>
    <xf numFmtId="2" fontId="14" fillId="0" borderId="21" xfId="0" applyNumberFormat="1" applyFont="1" applyBorder="1"/>
    <xf numFmtId="2" fontId="14" fillId="0" borderId="21" xfId="0" applyNumberFormat="1" applyFont="1" applyFill="1" applyBorder="1"/>
    <xf numFmtId="2" fontId="14" fillId="2" borderId="21" xfId="0" applyNumberFormat="1" applyFont="1" applyFill="1" applyBorder="1"/>
    <xf numFmtId="2" fontId="14" fillId="0" borderId="22" xfId="0" applyNumberFormat="1" applyFont="1" applyBorder="1"/>
    <xf numFmtId="165" fontId="0" fillId="0" borderId="7" xfId="0" applyNumberFormat="1" applyFill="1" applyBorder="1" applyAlignment="1">
      <alignment horizontal="center"/>
    </xf>
    <xf numFmtId="165" fontId="0" fillId="2" borderId="7" xfId="0" applyNumberFormat="1" applyFill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0" fontId="38" fillId="0" borderId="0" xfId="0" applyFont="1"/>
    <xf numFmtId="0" fontId="2" fillId="2" borderId="0" xfId="0" applyFont="1" applyFill="1" applyAlignment="1">
      <alignment horizontal="center"/>
    </xf>
    <xf numFmtId="165" fontId="0" fillId="3" borderId="12" xfId="0" applyNumberFormat="1" applyFill="1" applyBorder="1" applyAlignment="1">
      <alignment horizontal="center"/>
    </xf>
    <xf numFmtId="2" fontId="7" fillId="3" borderId="11" xfId="0" applyNumberFormat="1" applyFont="1" applyFill="1" applyBorder="1" applyAlignment="1">
      <alignment horizontal="center"/>
    </xf>
    <xf numFmtId="2" fontId="1" fillId="3" borderId="7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1" fontId="14" fillId="3" borderId="1" xfId="0" applyNumberFormat="1" applyFont="1" applyFill="1" applyBorder="1" applyAlignment="1">
      <alignment horizontal="center"/>
    </xf>
    <xf numFmtId="2" fontId="17" fillId="3" borderId="1" xfId="0" applyNumberFormat="1" applyFont="1" applyFill="1" applyBorder="1" applyAlignment="1">
      <alignment horizontal="center"/>
    </xf>
    <xf numFmtId="2" fontId="0" fillId="3" borderId="11" xfId="0" applyNumberFormat="1" applyFill="1" applyBorder="1"/>
    <xf numFmtId="2" fontId="0" fillId="3" borderId="1" xfId="0" applyNumberFormat="1" applyFill="1" applyBorder="1"/>
    <xf numFmtId="2" fontId="1" fillId="3" borderId="1" xfId="0" applyNumberFormat="1" applyFont="1" applyFill="1" applyBorder="1"/>
    <xf numFmtId="2" fontId="26" fillId="3" borderId="1" xfId="0" applyNumberFormat="1" applyFont="1" applyFill="1" applyBorder="1"/>
    <xf numFmtId="2" fontId="7" fillId="3" borderId="1" xfId="0" applyNumberFormat="1" applyFont="1" applyFill="1" applyBorder="1"/>
    <xf numFmtId="2" fontId="0" fillId="3" borderId="13" xfId="0" applyNumberFormat="1" applyFill="1" applyBorder="1" applyAlignment="1">
      <alignment horizontal="center"/>
    </xf>
    <xf numFmtId="2" fontId="0" fillId="3" borderId="12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1" fontId="2" fillId="3" borderId="7" xfId="0" applyNumberFormat="1" applyFont="1" applyFill="1" applyBorder="1" applyAlignment="1">
      <alignment horizontal="center"/>
    </xf>
    <xf numFmtId="2" fontId="14" fillId="3" borderId="21" xfId="0" applyNumberFormat="1" applyFont="1" applyFill="1" applyBorder="1"/>
    <xf numFmtId="165" fontId="0" fillId="3" borderId="7" xfId="0" applyNumberForma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0" fontId="0" fillId="3" borderId="0" xfId="0" applyFill="1"/>
    <xf numFmtId="0" fontId="2" fillId="0" borderId="1" xfId="0" applyFont="1" applyBorder="1"/>
    <xf numFmtId="0" fontId="40" fillId="2" borderId="21" xfId="0" applyFont="1" applyFill="1" applyBorder="1"/>
    <xf numFmtId="2" fontId="41" fillId="2" borderId="12" xfId="0" applyNumberFormat="1" applyFont="1" applyFill="1" applyBorder="1" applyAlignment="1">
      <alignment horizontal="center"/>
    </xf>
    <xf numFmtId="165" fontId="41" fillId="2" borderId="1" xfId="0" applyNumberFormat="1" applyFont="1" applyFill="1" applyBorder="1" applyAlignment="1">
      <alignment horizontal="center"/>
    </xf>
    <xf numFmtId="2" fontId="40" fillId="2" borderId="7" xfId="0" applyNumberFormat="1" applyFont="1" applyFill="1" applyBorder="1"/>
    <xf numFmtId="2" fontId="40" fillId="2" borderId="12" xfId="0" applyNumberFormat="1" applyFont="1" applyFill="1" applyBorder="1"/>
    <xf numFmtId="2" fontId="40" fillId="2" borderId="1" xfId="0" applyNumberFormat="1" applyFont="1" applyFill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36" fillId="2" borderId="17" xfId="0" applyFont="1" applyFill="1" applyBorder="1" applyAlignment="1">
      <alignment horizontal="center" vertical="center"/>
    </xf>
    <xf numFmtId="0" fontId="36" fillId="2" borderId="15" xfId="0" applyFont="1" applyFill="1" applyBorder="1" applyAlignment="1">
      <alignment horizontal="center" vertical="center"/>
    </xf>
    <xf numFmtId="0" fontId="36" fillId="2" borderId="24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35" fillId="0" borderId="29" xfId="0" applyNumberFormat="1" applyFont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1" fontId="14" fillId="0" borderId="13" xfId="0" applyNumberFormat="1" applyFont="1" applyBorder="1" applyAlignment="1">
      <alignment horizontal="center"/>
    </xf>
    <xf numFmtId="2" fontId="42" fillId="2" borderId="25" xfId="0" applyNumberFormat="1" applyFont="1" applyFill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4" fillId="0" borderId="1" xfId="0" applyFont="1" applyBorder="1" applyAlignment="1">
      <alignment horizontal="left"/>
    </xf>
    <xf numFmtId="0" fontId="2" fillId="0" borderId="0" xfId="0" applyFont="1" applyBorder="1"/>
    <xf numFmtId="0" fontId="6" fillId="0" borderId="0" xfId="0" applyFont="1"/>
    <xf numFmtId="1" fontId="46" fillId="0" borderId="1" xfId="0" applyNumberFormat="1" applyFont="1" applyBorder="1" applyAlignment="1">
      <alignment horizontal="center"/>
    </xf>
    <xf numFmtId="2" fontId="46" fillId="0" borderId="1" xfId="0" applyNumberFormat="1" applyFont="1" applyBorder="1" applyAlignment="1">
      <alignment horizontal="center"/>
    </xf>
    <xf numFmtId="0" fontId="45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2" fontId="45" fillId="2" borderId="1" xfId="0" applyNumberFormat="1" applyFont="1" applyFill="1" applyBorder="1" applyAlignment="1">
      <alignment horizontal="center"/>
    </xf>
    <xf numFmtId="0" fontId="0" fillId="0" borderId="0" xfId="0" applyFont="1"/>
    <xf numFmtId="0" fontId="23" fillId="0" borderId="3" xfId="0" applyFont="1" applyBorder="1" applyAlignment="1">
      <alignment horizontal="left"/>
    </xf>
    <xf numFmtId="0" fontId="23" fillId="0" borderId="4" xfId="0" applyFont="1" applyBorder="1" applyAlignment="1">
      <alignment horizontal="left"/>
    </xf>
    <xf numFmtId="0" fontId="45" fillId="0" borderId="4" xfId="0" applyFont="1" applyBorder="1" applyAlignment="1">
      <alignment horizontal="center"/>
    </xf>
    <xf numFmtId="165" fontId="31" fillId="2" borderId="4" xfId="0" applyNumberFormat="1" applyFont="1" applyFill="1" applyBorder="1" applyAlignment="1">
      <alignment horizontal="center"/>
    </xf>
    <xf numFmtId="0" fontId="23" fillId="0" borderId="8" xfId="0" applyFont="1" applyBorder="1" applyAlignment="1">
      <alignment horizontal="left"/>
    </xf>
    <xf numFmtId="0" fontId="23" fillId="0" borderId="9" xfId="0" applyFont="1" applyBorder="1" applyAlignment="1">
      <alignment horizontal="left"/>
    </xf>
    <xf numFmtId="0" fontId="45" fillId="0" borderId="9" xfId="0" applyFont="1" applyBorder="1" applyAlignment="1">
      <alignment horizontal="center"/>
    </xf>
    <xf numFmtId="165" fontId="31" fillId="2" borderId="9" xfId="0" applyNumberFormat="1" applyFont="1" applyFill="1" applyBorder="1" applyAlignment="1">
      <alignment horizontal="center"/>
    </xf>
    <xf numFmtId="165" fontId="2" fillId="2" borderId="10" xfId="0" applyNumberFormat="1" applyFont="1" applyFill="1" applyBorder="1" applyAlignment="1">
      <alignment horizontal="center"/>
    </xf>
    <xf numFmtId="0" fontId="23" fillId="0" borderId="20" xfId="0" applyFont="1" applyBorder="1" applyAlignment="1">
      <alignment horizontal="left"/>
    </xf>
    <xf numFmtId="0" fontId="23" fillId="0" borderId="34" xfId="0" applyFont="1" applyBorder="1" applyAlignment="1">
      <alignment horizontal="left"/>
    </xf>
    <xf numFmtId="0" fontId="23" fillId="0" borderId="26" xfId="0" applyFont="1" applyBorder="1" applyAlignment="1">
      <alignment horizontal="left"/>
    </xf>
    <xf numFmtId="0" fontId="19" fillId="0" borderId="3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2" fontId="19" fillId="0" borderId="12" xfId="0" applyNumberFormat="1" applyFont="1" applyBorder="1" applyAlignment="1">
      <alignment horizontal="center"/>
    </xf>
    <xf numFmtId="165" fontId="19" fillId="0" borderId="7" xfId="0" applyNumberFormat="1" applyFont="1" applyBorder="1" applyAlignment="1">
      <alignment horizontal="center"/>
    </xf>
    <xf numFmtId="166" fontId="19" fillId="0" borderId="12" xfId="0" applyNumberFormat="1" applyFont="1" applyBorder="1"/>
    <xf numFmtId="0" fontId="19" fillId="0" borderId="8" xfId="0" applyFont="1" applyBorder="1"/>
    <xf numFmtId="0" fontId="47" fillId="0" borderId="5" xfId="0" applyFont="1" applyBorder="1"/>
    <xf numFmtId="0" fontId="0" fillId="0" borderId="0" xfId="0" applyFont="1" applyAlignment="1">
      <alignment horizontal="center"/>
    </xf>
    <xf numFmtId="0" fontId="0" fillId="0" borderId="36" xfId="0" applyFont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45" fillId="0" borderId="35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165" fontId="33" fillId="0" borderId="0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48" fillId="0" borderId="1" xfId="0" applyFont="1" applyBorder="1" applyAlignment="1">
      <alignment horizontal="center"/>
    </xf>
    <xf numFmtId="0" fontId="0" fillId="0" borderId="1" xfId="0" applyFont="1" applyBorder="1"/>
    <xf numFmtId="0" fontId="45" fillId="0" borderId="16" xfId="0" applyFont="1" applyBorder="1" applyAlignment="1">
      <alignment horizontal="center"/>
    </xf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41" fillId="0" borderId="12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64" fontId="0" fillId="0" borderId="7" xfId="0" applyNumberFormat="1" applyFont="1" applyBorder="1"/>
    <xf numFmtId="0" fontId="0" fillId="0" borderId="12" xfId="0" applyFont="1" applyBorder="1"/>
    <xf numFmtId="0" fontId="1" fillId="0" borderId="1" xfId="0" applyFont="1" applyBorder="1" applyAlignment="1">
      <alignment horizontal="right"/>
    </xf>
    <xf numFmtId="2" fontId="0" fillId="0" borderId="1" xfId="0" applyNumberFormat="1" applyFont="1" applyBorder="1" applyAlignment="1">
      <alignment horizontal="center"/>
    </xf>
    <xf numFmtId="165" fontId="0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5" fontId="0" fillId="0" borderId="9" xfId="0" applyNumberFormat="1" applyFont="1" applyBorder="1"/>
    <xf numFmtId="0" fontId="0" fillId="0" borderId="8" xfId="0" applyFont="1" applyBorder="1"/>
    <xf numFmtId="0" fontId="1" fillId="0" borderId="9" xfId="0" applyFont="1" applyBorder="1" applyAlignment="1">
      <alignment horizontal="right"/>
    </xf>
    <xf numFmtId="166" fontId="0" fillId="0" borderId="9" xfId="0" applyNumberFormat="1" applyFont="1" applyBorder="1"/>
    <xf numFmtId="0" fontId="0" fillId="0" borderId="0" xfId="0" applyFont="1" applyBorder="1"/>
    <xf numFmtId="0" fontId="0" fillId="0" borderId="2" xfId="0" applyFont="1" applyBorder="1"/>
    <xf numFmtId="165" fontId="0" fillId="0" borderId="0" xfId="0" applyNumberFormat="1" applyFont="1" applyAlignment="1">
      <alignment horizontal="center"/>
    </xf>
    <xf numFmtId="0" fontId="0" fillId="0" borderId="1" xfId="0" applyFont="1" applyFill="1" applyBorder="1"/>
    <xf numFmtId="0" fontId="0" fillId="0" borderId="13" xfId="0" applyFont="1" applyBorder="1"/>
    <xf numFmtId="0" fontId="0" fillId="0" borderId="11" xfId="0" applyFont="1" applyBorder="1" applyAlignment="1">
      <alignment horizontal="center"/>
    </xf>
    <xf numFmtId="2" fontId="0" fillId="0" borderId="0" xfId="0" applyNumberFormat="1" applyFont="1"/>
    <xf numFmtId="164" fontId="0" fillId="0" borderId="0" xfId="0" applyNumberFormat="1" applyFont="1"/>
    <xf numFmtId="0" fontId="2" fillId="0" borderId="4" xfId="0" applyFont="1" applyBorder="1"/>
    <xf numFmtId="165" fontId="2" fillId="0" borderId="5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65" fontId="2" fillId="0" borderId="7" xfId="0" applyNumberFormat="1" applyFont="1" applyBorder="1" applyAlignment="1">
      <alignment horizontal="center"/>
    </xf>
    <xf numFmtId="0" fontId="40" fillId="0" borderId="9" xfId="0" applyFont="1" applyBorder="1"/>
    <xf numFmtId="0" fontId="43" fillId="0" borderId="14" xfId="0" applyFont="1" applyBorder="1" applyAlignment="1">
      <alignment horizontal="center"/>
    </xf>
    <xf numFmtId="0" fontId="43" fillId="0" borderId="19" xfId="0" applyFont="1" applyBorder="1" applyAlignment="1">
      <alignment horizontal="center"/>
    </xf>
    <xf numFmtId="0" fontId="10" fillId="0" borderId="33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2" xfId="0" applyBorder="1" applyAlignment="1">
      <alignment horizontal="center"/>
    </xf>
    <xf numFmtId="0" fontId="20" fillId="0" borderId="32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7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00FF"/>
      <color rgb="FF993300"/>
      <color rgb="FFCCFFFF"/>
      <color rgb="FF0000FF"/>
      <color rgb="FF996600"/>
      <color rgb="FFCC6600"/>
      <color rgb="FFFF99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alcChain" Target="calcChain.xml"/><Relationship Id="rId5" Type="http://schemas.openxmlformats.org/officeDocument/2006/relationships/chartsheet" Target="chartsheets/sheet2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200"/>
              <a:t>Высота Солнца от восхода до полудня. Март 20 - Сентябрь 22</a:t>
            </a:r>
          </a:p>
        </c:rich>
      </c:tx>
      <c:layout>
        <c:manualLayout>
          <c:xMode val="edge"/>
          <c:yMode val="edge"/>
          <c:x val="0.11882229292559369"/>
          <c:y val="2.627898971644965E-3"/>
        </c:manualLayout>
      </c:layout>
    </c:title>
    <c:plotArea>
      <c:layout>
        <c:manualLayout>
          <c:layoutTarget val="inner"/>
          <c:xMode val="edge"/>
          <c:yMode val="edge"/>
          <c:x val="0.13028718285214644"/>
          <c:y val="0.10468948437896868"/>
          <c:w val="0.83915726159230108"/>
          <c:h val="0.7586227880789097"/>
        </c:manualLayout>
      </c:layout>
      <c:lineChart>
        <c:grouping val="standard"/>
        <c:ser>
          <c:idx val="1"/>
          <c:order val="0"/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Высота!$A$3:$A$12</c:f>
              <c:numCache>
                <c:formatCode>0</c:formatCode>
                <c:ptCount val="10"/>
                <c:pt idx="0">
                  <c:v>80.874571741400842</c:v>
                </c:pt>
                <c:pt idx="1">
                  <c:v>71.888508214578522</c:v>
                </c:pt>
                <c:pt idx="2">
                  <c:v>62.902444687756201</c:v>
                </c:pt>
                <c:pt idx="3">
                  <c:v>53.916381160933881</c:v>
                </c:pt>
                <c:pt idx="4">
                  <c:v>44.93031763411156</c:v>
                </c:pt>
                <c:pt idx="5">
                  <c:v>35.94425410728924</c:v>
                </c:pt>
                <c:pt idx="6">
                  <c:v>26.958190580466923</c:v>
                </c:pt>
                <c:pt idx="7">
                  <c:v>17.972127053644606</c:v>
                </c:pt>
                <c:pt idx="8">
                  <c:v>8.9860635268222886</c:v>
                </c:pt>
                <c:pt idx="9">
                  <c:v>-2.8421709430404007E-14</c:v>
                </c:pt>
              </c:numCache>
            </c:numRef>
          </c:cat>
          <c:val>
            <c:numRef>
              <c:f>Высота!$B$3:$B$12</c:f>
              <c:numCache>
                <c:formatCode>0.0</c:formatCode>
                <c:ptCount val="10"/>
                <c:pt idx="0">
                  <c:v>5.0955745797530767</c:v>
                </c:pt>
                <c:pt idx="1">
                  <c:v>10.780893487870827</c:v>
                </c:pt>
                <c:pt idx="2">
                  <c:v>15.983745444040153</c:v>
                </c:pt>
                <c:pt idx="3">
                  <c:v>20.552027710514096</c:v>
                </c:pt>
                <c:pt idx="4">
                  <c:v>24.40510981144314</c:v>
                </c:pt>
                <c:pt idx="5">
                  <c:v>27.517959201775511</c:v>
                </c:pt>
                <c:pt idx="6">
                  <c:v>29.89962506344574</c:v>
                </c:pt>
                <c:pt idx="7">
                  <c:v>31.57411819201306</c:v>
                </c:pt>
                <c:pt idx="8">
                  <c:v>32.566693889426489</c:v>
                </c:pt>
                <c:pt idx="9">
                  <c:v>32.895399150440824</c:v>
                </c:pt>
              </c:numCache>
            </c:numRef>
          </c:val>
        </c:ser>
        <c:marker val="1"/>
        <c:axId val="93812992"/>
        <c:axId val="93819264"/>
      </c:lineChart>
      <c:catAx>
        <c:axId val="93812992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Азимут по компасу</a:t>
                </a:r>
              </a:p>
            </c:rich>
          </c:tx>
          <c:layout>
            <c:manualLayout>
              <c:xMode val="edge"/>
              <c:yMode val="edge"/>
              <c:x val="0.39201679142958157"/>
              <c:y val="0.92920159173651651"/>
            </c:manualLayout>
          </c:layout>
        </c:title>
        <c:numFmt formatCode="0" sourceLinked="1"/>
        <c:tickLblPos val="nextTo"/>
        <c:spPr>
          <a:ln w="25400">
            <a:solidFill>
              <a:srgbClr val="0000FF"/>
            </a:solidFill>
          </a:ln>
        </c:spPr>
        <c:txPr>
          <a:bodyPr/>
          <a:lstStyle/>
          <a:p>
            <a:pPr>
              <a:defRPr sz="800"/>
            </a:pPr>
            <a:endParaRPr lang="ru-RU"/>
          </a:p>
        </c:txPr>
        <c:crossAx val="93819264"/>
        <c:crosses val="autoZero"/>
        <c:auto val="1"/>
        <c:lblAlgn val="ctr"/>
        <c:lblOffset val="100"/>
      </c:catAx>
      <c:valAx>
        <c:axId val="93819264"/>
        <c:scaling>
          <c:orientation val="minMax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ru-RU"/>
                  <a:t>Высота Солнца над горизонтом</a:t>
                </a:r>
              </a:p>
            </c:rich>
          </c:tx>
          <c:layout>
            <c:manualLayout>
              <c:xMode val="edge"/>
              <c:yMode val="edge"/>
              <c:x val="3.2934566834151774E-2"/>
              <c:y val="0.25225823221372679"/>
            </c:manualLayout>
          </c:layout>
        </c:title>
        <c:numFmt formatCode="0" sourceLinked="0"/>
        <c:tickLblPos val="nextTo"/>
        <c:spPr>
          <a:ln w="25400">
            <a:solidFill>
              <a:srgbClr val="0000FF"/>
            </a:solidFill>
          </a:ln>
        </c:spPr>
        <c:txPr>
          <a:bodyPr/>
          <a:lstStyle/>
          <a:p>
            <a:pPr>
              <a:defRPr sz="800"/>
            </a:pPr>
            <a:endParaRPr lang="ru-RU"/>
          </a:p>
        </c:txPr>
        <c:crossAx val="93812992"/>
        <c:crosses val="autoZero"/>
        <c:crossBetween val="midCat"/>
        <c:majorUnit val="5"/>
        <c:minorUnit val="1"/>
      </c:valAx>
    </c:plotArea>
    <c:plotVisOnly val="1"/>
  </c:chart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/>
            </a:pPr>
            <a:r>
              <a:rPr lang="ru-RU" sz="1200"/>
              <a:t>Высота солнца. Солнцестояние. Июнь 22.</a:t>
            </a:r>
          </a:p>
        </c:rich>
      </c:tx>
      <c:layout>
        <c:manualLayout>
          <c:xMode val="edge"/>
          <c:yMode val="edge"/>
          <c:x val="0.30815966754155732"/>
          <c:y val="0"/>
        </c:manualLayout>
      </c:layout>
    </c:title>
    <c:plotArea>
      <c:layout>
        <c:manualLayout>
          <c:layoutTarget val="inner"/>
          <c:xMode val="edge"/>
          <c:yMode val="edge"/>
          <c:x val="0.12602805999032421"/>
          <c:y val="9.650585472825518E-2"/>
          <c:w val="0.8434164161990636"/>
          <c:h val="0.75299225600126463"/>
        </c:manualLayout>
      </c:layout>
      <c:lineChart>
        <c:grouping val="standard"/>
        <c:ser>
          <c:idx val="1"/>
          <c:order val="0"/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Высота!$C$3:$C$12</c:f>
              <c:numCache>
                <c:formatCode>0</c:formatCode>
                <c:ptCount val="10"/>
                <c:pt idx="0">
                  <c:v>123.93089971692598</c:v>
                </c:pt>
                <c:pt idx="1">
                  <c:v>110.16079974837865</c:v>
                </c:pt>
                <c:pt idx="2">
                  <c:v>96.390699779831323</c:v>
                </c:pt>
                <c:pt idx="3">
                  <c:v>82.620599811283995</c:v>
                </c:pt>
                <c:pt idx="4">
                  <c:v>68.850499842736667</c:v>
                </c:pt>
                <c:pt idx="5">
                  <c:v>55.080399874189339</c:v>
                </c:pt>
                <c:pt idx="6">
                  <c:v>41.310299905642012</c:v>
                </c:pt>
                <c:pt idx="7">
                  <c:v>27.54019993709468</c:v>
                </c:pt>
                <c:pt idx="8">
                  <c:v>13.770099968547349</c:v>
                </c:pt>
                <c:pt idx="9">
                  <c:v>1.7763568394002505E-14</c:v>
                </c:pt>
              </c:numCache>
            </c:numRef>
          </c:cat>
          <c:val>
            <c:numRef>
              <c:f>Высота!$D$3:$D$12</c:f>
              <c:numCache>
                <c:formatCode>0.0</c:formatCode>
                <c:ptCount val="10"/>
                <c:pt idx="0">
                  <c:v>6.2125024317065538</c:v>
                </c:pt>
                <c:pt idx="1">
                  <c:v>14.832159543181149</c:v>
                </c:pt>
                <c:pt idx="2">
                  <c:v>24.228421244106244</c:v>
                </c:pt>
                <c:pt idx="3">
                  <c:v>33.334750132009248</c:v>
                </c:pt>
                <c:pt idx="4">
                  <c:v>41.215249183208527</c:v>
                </c:pt>
                <c:pt idx="5">
                  <c:v>47.407831497303249</c:v>
                </c:pt>
                <c:pt idx="6">
                  <c:v>51.897450846656056</c:v>
                </c:pt>
                <c:pt idx="7">
                  <c:v>54.880463873891756</c:v>
                </c:pt>
                <c:pt idx="8">
                  <c:v>56.572397498622934</c:v>
                </c:pt>
                <c:pt idx="9">
                  <c:v>57.119596185284422</c:v>
                </c:pt>
              </c:numCache>
            </c:numRef>
          </c:val>
        </c:ser>
        <c:marker val="1"/>
        <c:axId val="93843456"/>
        <c:axId val="93845376"/>
      </c:lineChart>
      <c:catAx>
        <c:axId val="93843456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Азимут по компасу</a:t>
                </a:r>
              </a:p>
            </c:rich>
          </c:tx>
          <c:layout>
            <c:manualLayout>
              <c:xMode val="edge"/>
              <c:yMode val="edge"/>
              <c:x val="0.4282060367454068"/>
              <c:y val="0.92497666958296387"/>
            </c:manualLayout>
          </c:layout>
        </c:title>
        <c:numFmt formatCode="0" sourceLinked="1"/>
        <c:tickLblPos val="nextTo"/>
        <c:spPr>
          <a:ln w="25400">
            <a:solidFill>
              <a:srgbClr val="0000FF"/>
            </a:solidFill>
          </a:ln>
        </c:spPr>
        <c:txPr>
          <a:bodyPr/>
          <a:lstStyle/>
          <a:p>
            <a:pPr>
              <a:defRPr sz="800"/>
            </a:pPr>
            <a:endParaRPr lang="ru-RU"/>
          </a:p>
        </c:txPr>
        <c:crossAx val="93845376"/>
        <c:crosses val="autoZero"/>
        <c:auto val="1"/>
        <c:lblAlgn val="ctr"/>
        <c:lblOffset val="100"/>
      </c:catAx>
      <c:valAx>
        <c:axId val="9384537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ru-RU"/>
                  <a:t>Высота Солнца над горизонтом</a:t>
                </a:r>
              </a:p>
            </c:rich>
          </c:tx>
          <c:layout>
            <c:manualLayout>
              <c:xMode val="edge"/>
              <c:yMode val="edge"/>
              <c:x val="1.9948268440320181E-2"/>
              <c:y val="0.15186109189042177"/>
            </c:manualLayout>
          </c:layout>
        </c:title>
        <c:numFmt formatCode="0" sourceLinked="0"/>
        <c:tickLblPos val="nextTo"/>
        <c:spPr>
          <a:ln w="25400">
            <a:solidFill>
              <a:srgbClr val="0000FF"/>
            </a:solidFill>
          </a:ln>
        </c:spPr>
        <c:txPr>
          <a:bodyPr/>
          <a:lstStyle/>
          <a:p>
            <a:pPr>
              <a:defRPr sz="800"/>
            </a:pPr>
            <a:endParaRPr lang="ru-RU"/>
          </a:p>
        </c:txPr>
        <c:crossAx val="93843456"/>
        <c:crosses val="autoZero"/>
        <c:crossBetween val="midCat"/>
        <c:majorUnit val="5"/>
      </c:valAx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/>
            </a:pPr>
            <a:r>
              <a:rPr lang="ru-RU" sz="1200"/>
              <a:t>Высота Солнца. 1 января.</a:t>
            </a:r>
          </a:p>
        </c:rich>
      </c:tx>
      <c:layout>
        <c:manualLayout>
          <c:xMode val="edge"/>
          <c:yMode val="edge"/>
          <c:x val="0.30717358783760629"/>
          <c:y val="9.2592592592593611E-3"/>
        </c:manualLayout>
      </c:layout>
    </c:title>
    <c:plotArea>
      <c:layout>
        <c:manualLayout>
          <c:layoutTarget val="inner"/>
          <c:xMode val="edge"/>
          <c:yMode val="edge"/>
          <c:x val="0.1267080661309089"/>
          <c:y val="0.10996536891222007"/>
          <c:w val="0.84629144295107883"/>
          <c:h val="0.72482210557013693"/>
        </c:manualLayout>
      </c:layout>
      <c:lineChart>
        <c:grouping val="standard"/>
        <c:ser>
          <c:idx val="0"/>
          <c:order val="0"/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Высота!$A$15:$A$24</c:f>
              <c:numCache>
                <c:formatCode>0</c:formatCode>
                <c:ptCount val="10"/>
                <c:pt idx="0">
                  <c:v>42.15604257340312</c:v>
                </c:pt>
                <c:pt idx="1">
                  <c:v>37.472037843024992</c:v>
                </c:pt>
                <c:pt idx="2">
                  <c:v>32.788033112646865</c:v>
                </c:pt>
                <c:pt idx="3">
                  <c:v>28.104028382268741</c:v>
                </c:pt>
                <c:pt idx="4">
                  <c:v>23.420023651890617</c:v>
                </c:pt>
                <c:pt idx="5">
                  <c:v>18.736018921512493</c:v>
                </c:pt>
                <c:pt idx="6">
                  <c:v>14.052014191134369</c:v>
                </c:pt>
                <c:pt idx="7">
                  <c:v>9.3680094607562445</c:v>
                </c:pt>
                <c:pt idx="8">
                  <c:v>4.6840047303781196</c:v>
                </c:pt>
                <c:pt idx="9">
                  <c:v>0</c:v>
                </c:pt>
              </c:numCache>
            </c:numRef>
          </c:cat>
          <c:val>
            <c:numRef>
              <c:f>Высота!$B$15:$B$24</c:f>
              <c:numCache>
                <c:formatCode>0.0</c:formatCode>
                <c:ptCount val="10"/>
                <c:pt idx="0">
                  <c:v>1.3325601963763631</c:v>
                </c:pt>
                <c:pt idx="1">
                  <c:v>3.2900770066582652</c:v>
                </c:pt>
                <c:pt idx="2">
                  <c:v>5.0173371712727999</c:v>
                </c:pt>
                <c:pt idx="3">
                  <c:v>6.5119314263009471</c:v>
                </c:pt>
                <c:pt idx="4">
                  <c:v>7.7734056304079218</c:v>
                </c:pt>
                <c:pt idx="5">
                  <c:v>8.8025278795280144</c:v>
                </c:pt>
                <c:pt idx="6">
                  <c:v>9.6006865108977024</c:v>
                </c:pt>
                <c:pt idx="7">
                  <c:v>10.169418347706284</c:v>
                </c:pt>
                <c:pt idx="8">
                  <c:v>10.510058546157126</c:v>
                </c:pt>
                <c:pt idx="9">
                  <c:v>10.623500897915108</c:v>
                </c:pt>
              </c:numCache>
            </c:numRef>
          </c:val>
        </c:ser>
        <c:marker val="1"/>
        <c:axId val="105338368"/>
        <c:axId val="105340288"/>
      </c:lineChart>
      <c:catAx>
        <c:axId val="105338368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Азимут по компасу</a:t>
                </a:r>
              </a:p>
            </c:rich>
          </c:tx>
          <c:layout>
            <c:manualLayout>
              <c:xMode val="edge"/>
              <c:yMode val="edge"/>
              <c:x val="0.42522816091287907"/>
              <c:y val="0.92034703995333922"/>
            </c:manualLayout>
          </c:layout>
        </c:title>
        <c:numFmt formatCode="0" sourceLinked="1"/>
        <c:tickLblPos val="nextTo"/>
        <c:spPr>
          <a:ln w="25400">
            <a:solidFill>
              <a:srgbClr val="0000FF"/>
            </a:solidFill>
          </a:ln>
        </c:spPr>
        <c:txPr>
          <a:bodyPr/>
          <a:lstStyle/>
          <a:p>
            <a:pPr>
              <a:defRPr sz="800"/>
            </a:pPr>
            <a:endParaRPr lang="ru-RU"/>
          </a:p>
        </c:txPr>
        <c:crossAx val="105340288"/>
        <c:crosses val="autoZero"/>
        <c:auto val="1"/>
        <c:lblAlgn val="ctr"/>
        <c:lblOffset val="100"/>
      </c:catAx>
      <c:valAx>
        <c:axId val="10534028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ru-RU"/>
                  <a:t>Высота Солнца над горизонте</a:t>
                </a:r>
              </a:p>
            </c:rich>
          </c:tx>
          <c:layout/>
        </c:title>
        <c:numFmt formatCode="0" sourceLinked="0"/>
        <c:tickLblPos val="nextTo"/>
        <c:spPr>
          <a:ln w="25400">
            <a:solidFill>
              <a:srgbClr val="0000FF"/>
            </a:solidFill>
          </a:ln>
        </c:spPr>
        <c:txPr>
          <a:bodyPr/>
          <a:lstStyle/>
          <a:p>
            <a:pPr>
              <a:defRPr sz="800"/>
            </a:pPr>
            <a:endParaRPr lang="ru-RU"/>
          </a:p>
        </c:txPr>
        <c:crossAx val="105338368"/>
        <c:crosses val="autoZero"/>
        <c:crossBetween val="midCat"/>
        <c:majorUnit val="1"/>
      </c:valAx>
    </c:plotArea>
    <c:plotVisOnly val="1"/>
  </c:chart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000"/>
            </a:pPr>
            <a:r>
              <a:rPr lang="ru-RU" sz="1000"/>
              <a:t>Разница между средним и истинным солнечным временем. Уравнение времени </a:t>
            </a:r>
            <a:r>
              <a:rPr lang="el-GR" sz="1000"/>
              <a:t>η</a:t>
            </a:r>
            <a:r>
              <a:rPr lang="ru-RU" sz="1000"/>
              <a:t> = </a:t>
            </a:r>
            <a:r>
              <a:rPr lang="en-US" sz="1000"/>
              <a:t>f</a:t>
            </a:r>
            <a:r>
              <a:rPr lang="ru-RU" sz="1000"/>
              <a:t>(</a:t>
            </a:r>
            <a:r>
              <a:rPr lang="en-US" sz="1000"/>
              <a:t>i</a:t>
            </a:r>
            <a:r>
              <a:rPr lang="ru-RU" sz="1000"/>
              <a:t>),</a:t>
            </a:r>
            <a:r>
              <a:rPr lang="el-GR" sz="1000"/>
              <a:t> </a:t>
            </a:r>
            <a:r>
              <a:rPr lang="ru-RU" sz="1000"/>
              <a:t>мин</a:t>
            </a:r>
          </a:p>
        </c:rich>
      </c:tx>
      <c:layout/>
    </c:title>
    <c:plotArea>
      <c:layout/>
      <c:lineChart>
        <c:grouping val="standard"/>
        <c:ser>
          <c:idx val="2"/>
          <c:order val="0"/>
          <c:tx>
            <c:strRef>
              <c:f>Расчет!$F$20</c:f>
              <c:strCache>
                <c:ptCount val="1"/>
                <c:pt idx="0">
                  <c:v>η, мин</c:v>
                </c:pt>
              </c:strCache>
            </c:strRef>
          </c:tx>
          <c:spPr>
            <a:ln>
              <a:solidFill>
                <a:srgbClr val="FF000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Расчет!$A$21:$A$386</c:f>
              <c:numCache>
                <c:formatCode>0</c:formatCode>
                <c:ptCount val="36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</c:numCache>
            </c:numRef>
          </c:cat>
          <c:val>
            <c:numRef>
              <c:f>Расчет!$F$21:$F$386</c:f>
              <c:numCache>
                <c:formatCode>0.00</c:formatCode>
                <c:ptCount val="366"/>
                <c:pt idx="0">
                  <c:v>1.4642657023897958</c:v>
                </c:pt>
                <c:pt idx="1">
                  <c:v>1.9364460842007936</c:v>
                </c:pt>
                <c:pt idx="2">
                  <c:v>2.4062087338669569</c:v>
                </c:pt>
                <c:pt idx="3">
                  <c:v>2.8731162332175808</c:v>
                </c:pt>
                <c:pt idx="4">
                  <c:v>3.3367345489842828</c:v>
                </c:pt>
                <c:pt idx="5">
                  <c:v>3.7966335118521437</c:v>
                </c:pt>
                <c:pt idx="6">
                  <c:v>4.2523872909414901</c:v>
                </c:pt>
                <c:pt idx="7">
                  <c:v>4.7035748631684369</c:v>
                </c:pt>
                <c:pt idx="8">
                  <c:v>5.1497804769383606</c:v>
                </c:pt>
                <c:pt idx="9">
                  <c:v>5.5905941096332201</c:v>
                </c:pt>
                <c:pt idx="10">
                  <c:v>6.0256119183609353</c:v>
                </c:pt>
                <c:pt idx="11">
                  <c:v>6.4544366834430562</c:v>
                </c:pt>
                <c:pt idx="12">
                  <c:v>6.8766782441254719</c:v>
                </c:pt>
                <c:pt idx="13">
                  <c:v>7.2919539260062178</c:v>
                </c:pt>
                <c:pt idx="14">
                  <c:v>7.6998889596840892</c:v>
                </c:pt>
                <c:pt idx="15">
                  <c:v>8.1001168901422584</c:v>
                </c:pt>
                <c:pt idx="16">
                  <c:v>8.4922799763920249</c:v>
                </c:pt>
                <c:pt idx="17">
                  <c:v>8.8760295809132526</c:v>
                </c:pt>
                <c:pt idx="18">
                  <c:v>9.2510265484402385</c:v>
                </c:pt>
                <c:pt idx="19">
                  <c:v>9.6169415736542305</c:v>
                </c:pt>
                <c:pt idx="20">
                  <c:v>9.9734555573569796</c:v>
                </c:pt>
                <c:pt idx="21">
                  <c:v>10.320259950713298</c:v>
                </c:pt>
                <c:pt idx="22">
                  <c:v>10.657057087164684</c:v>
                </c:pt>
                <c:pt idx="23">
                  <c:v>10.983560501630642</c:v>
                </c:pt>
                <c:pt idx="24">
                  <c:v>11.299495236629344</c:v>
                </c:pt>
                <c:pt idx="25">
                  <c:v>11.604598134964689</c:v>
                </c:pt>
                <c:pt idx="26">
                  <c:v>11.898618118642737</c:v>
                </c:pt>
                <c:pt idx="27">
                  <c:v>12.181316453696702</c:v>
                </c:pt>
                <c:pt idx="28">
                  <c:v>12.452467000616325</c:v>
                </c:pt>
                <c:pt idx="29">
                  <c:v>12.711856450094489</c:v>
                </c:pt>
                <c:pt idx="30">
                  <c:v>12.959284543821179</c:v>
                </c:pt>
                <c:pt idx="31">
                  <c:v>13.194564280072671</c:v>
                </c:pt>
                <c:pt idx="32">
                  <c:v>13.417522103861605</c:v>
                </c:pt>
                <c:pt idx="33">
                  <c:v>13.627998081431977</c:v>
                </c:pt>
                <c:pt idx="34">
                  <c:v>13.825846058901444</c:v>
                </c:pt>
                <c:pt idx="35">
                  <c:v>14.010933804872096</c:v>
                </c:pt>
                <c:pt idx="36">
                  <c:v>14.183143136849742</c:v>
                </c:pt>
                <c:pt idx="37">
                  <c:v>14.342370031330848</c:v>
                </c:pt>
                <c:pt idx="38">
                  <c:v>14.488524717435565</c:v>
                </c:pt>
                <c:pt idx="39">
                  <c:v>14.621531753984595</c:v>
                </c:pt>
                <c:pt idx="40">
                  <c:v>14.741330089937332</c:v>
                </c:pt>
                <c:pt idx="41">
                  <c:v>14.847873108128123</c:v>
                </c:pt>
                <c:pt idx="42">
                  <c:v>14.941128652257394</c:v>
                </c:pt>
                <c:pt idx="43">
                  <c:v>15.021079037113944</c:v>
                </c:pt>
                <c:pt idx="44">
                  <c:v>15.087721042024603</c:v>
                </c:pt>
                <c:pt idx="45">
                  <c:v>15.14106588754716</c:v>
                </c:pt>
                <c:pt idx="46">
                  <c:v>15.181139195442222</c:v>
                </c:pt>
                <c:pt idx="47">
                  <c:v>15.207980931979344</c:v>
                </c:pt>
                <c:pt idx="48">
                  <c:v>15.221645334652461</c:v>
                </c:pt>
                <c:pt idx="49">
                  <c:v>15.22220082239914</c:v>
                </c:pt>
                <c:pt idx="50">
                  <c:v>15.2097298894376</c:v>
                </c:pt>
                <c:pt idx="51">
                  <c:v>15.184328982854799</c:v>
                </c:pt>
                <c:pt idx="52">
                  <c:v>15.146108364097909</c:v>
                </c:pt>
                <c:pt idx="53">
                  <c:v>15.095191954540569</c:v>
                </c:pt>
                <c:pt idx="54">
                  <c:v>15.031717165313964</c:v>
                </c:pt>
                <c:pt idx="55">
                  <c:v>14.955834711611292</c:v>
                </c:pt>
                <c:pt idx="56">
                  <c:v>14.867708411692533</c:v>
                </c:pt>
                <c:pt idx="57">
                  <c:v>14.767514970834302</c:v>
                </c:pt>
                <c:pt idx="58">
                  <c:v>14.655443750487384</c:v>
                </c:pt>
                <c:pt idx="59">
                  <c:v>14.531696522921862</c:v>
                </c:pt>
                <c:pt idx="60">
                  <c:v>14.396487211656842</c:v>
                </c:pt>
                <c:pt idx="61">
                  <c:v>14.250041617988479</c:v>
                </c:pt>
                <c:pt idx="62">
                  <c:v>14.092597133946299</c:v>
                </c:pt>
                <c:pt idx="63">
                  <c:v>13.924402442023847</c:v>
                </c:pt>
                <c:pt idx="64">
                  <c:v>13.745717202045011</c:v>
                </c:pt>
                <c:pt idx="65">
                  <c:v>13.556811725542781</c:v>
                </c:pt>
                <c:pt idx="66">
                  <c:v>13.357966638041489</c:v>
                </c:pt>
                <c:pt idx="67">
                  <c:v>13.149472529648037</c:v>
                </c:pt>
                <c:pt idx="68">
                  <c:v>12.931629594371213</c:v>
                </c:pt>
                <c:pt idx="69">
                  <c:v>12.704747258601305</c:v>
                </c:pt>
                <c:pt idx="70">
                  <c:v>12.46914379919513</c:v>
                </c:pt>
                <c:pt idx="71">
                  <c:v>12.225145951623514</c:v>
                </c:pt>
                <c:pt idx="72">
                  <c:v>11.973088508650044</c:v>
                </c:pt>
                <c:pt idx="73">
                  <c:v>11.713313910020858</c:v>
                </c:pt>
                <c:pt idx="74">
                  <c:v>11.446171823655856</c:v>
                </c:pt>
                <c:pt idx="75">
                  <c:v>11.172018718841432</c:v>
                </c:pt>
                <c:pt idx="76">
                  <c:v>10.89121743193436</c:v>
                </c:pt>
                <c:pt idx="77">
                  <c:v>10.604136725094953</c:v>
                </c:pt>
                <c:pt idx="78">
                  <c:v>10.311150838575916</c:v>
                </c:pt>
                <c:pt idx="79">
                  <c:v>10.0126390371006</c:v>
                </c:pt>
                <c:pt idx="80">
                  <c:v>9.7089851508712925</c:v>
                </c:pt>
                <c:pt idx="81">
                  <c:v>9.400577111754389</c:v>
                </c:pt>
                <c:pt idx="82">
                  <c:v>9.0878064851947329</c:v>
                </c:pt>
                <c:pt idx="83">
                  <c:v>8.7710679984164237</c:v>
                </c:pt>
                <c:pt idx="84">
                  <c:v>8.4507590654714999</c:v>
                </c:pt>
                <c:pt idx="85">
                  <c:v>8.1272793097015725</c:v>
                </c:pt>
                <c:pt idx="86">
                  <c:v>7.8010300841802538</c:v>
                </c:pt>
                <c:pt idx="87">
                  <c:v>7.4724139907065998</c:v>
                </c:pt>
                <c:pt idx="88">
                  <c:v>7.1418343979211176</c:v>
                </c:pt>
                <c:pt idx="89">
                  <c:v>6.8096949591169533</c:v>
                </c:pt>
                <c:pt idx="90">
                  <c:v>6.4763991303189989</c:v>
                </c:pt>
                <c:pt idx="91">
                  <c:v>6.142349689202927</c:v>
                </c:pt>
                <c:pt idx="92">
                  <c:v>5.8079482554255284</c:v>
                </c:pt>
                <c:pt idx="93">
                  <c:v>5.4735948129351595</c:v>
                </c:pt>
                <c:pt idx="94">
                  <c:v>5.1396872348292924</c:v>
                </c:pt>
                <c:pt idx="95">
                  <c:v>4.8066208113223858</c:v>
                </c:pt>
                <c:pt idx="96">
                  <c:v>4.4747877813838262</c:v>
                </c:pt>
                <c:pt idx="97">
                  <c:v>4.1445768686008604</c:v>
                </c:pt>
                <c:pt idx="98">
                  <c:v>3.8163728218165582</c:v>
                </c:pt>
                <c:pt idx="99">
                  <c:v>3.4905559610866703</c:v>
                </c:pt>
                <c:pt idx="100">
                  <c:v>3.1675017294930798</c:v>
                </c:pt>
                <c:pt idx="101">
                  <c:v>2.8475802513441488</c:v>
                </c:pt>
                <c:pt idx="102">
                  <c:v>2.5311558972847594</c:v>
                </c:pt>
                <c:pt idx="103">
                  <c:v>2.2185868568302363</c:v>
                </c:pt>
                <c:pt idx="104">
                  <c:v>1.9102247188296166</c:v>
                </c:pt>
                <c:pt idx="105">
                  <c:v>1.6064140603538855</c:v>
                </c:pt>
                <c:pt idx="106">
                  <c:v>1.3074920444948974</c:v>
                </c:pt>
                <c:pt idx="107">
                  <c:v>1.0137880275497286</c:v>
                </c:pt>
                <c:pt idx="108">
                  <c:v>0.7256231760541052</c:v>
                </c:pt>
                <c:pt idx="109">
                  <c:v>0.44331009411652911</c:v>
                </c:pt>
                <c:pt idx="110">
                  <c:v>0.16715246149247509</c:v>
                </c:pt>
                <c:pt idx="111">
                  <c:v>-0.10255531717492428</c:v>
                </c:pt>
                <c:pt idx="112">
                  <c:v>-0.3655284515347752</c:v>
                </c:pt>
                <c:pt idx="113">
                  <c:v>-0.62149209272967809</c:v>
                </c:pt>
                <c:pt idx="114">
                  <c:v>-0.87018164823372235</c:v>
                </c:pt>
                <c:pt idx="115">
                  <c:v>-1.1113430839571938</c:v>
                </c:pt>
                <c:pt idx="116">
                  <c:v>-1.3447332132634751</c:v>
                </c:pt>
                <c:pt idx="117">
                  <c:v>-1.5701199725590387</c:v>
                </c:pt>
                <c:pt idx="118">
                  <c:v>-1.7872826831337552</c:v>
                </c:pt>
                <c:pt idx="119">
                  <c:v>-1.9960122989450024</c:v>
                </c:pt>
                <c:pt idx="120">
                  <c:v>-2.1961116400560856</c:v>
                </c:pt>
                <c:pt idx="121">
                  <c:v>-2.3873956114564479</c:v>
                </c:pt>
                <c:pt idx="122">
                  <c:v>-2.5696914070087811</c:v>
                </c:pt>
                <c:pt idx="123">
                  <c:v>-2.7428386982858664</c:v>
                </c:pt>
                <c:pt idx="124">
                  <c:v>-2.9066898080781209</c:v>
                </c:pt>
                <c:pt idx="125">
                  <c:v>-3.0611098683710294</c:v>
                </c:pt>
                <c:pt idx="126">
                  <c:v>-3.2059769626103138</c:v>
                </c:pt>
                <c:pt idx="127">
                  <c:v>-3.3411822520914773</c:v>
                </c:pt>
                <c:pt idx="128">
                  <c:v>-3.466630086329193</c:v>
                </c:pt>
                <c:pt idx="129">
                  <c:v>-3.5822380972813628</c:v>
                </c:pt>
                <c:pt idx="130">
                  <c:v>-3.6879372773217387</c:v>
                </c:pt>
                <c:pt idx="131">
                  <c:v>-3.7836720408746078</c:v>
                </c:pt>
                <c:pt idx="132">
                  <c:v>-3.8694002696443723</c:v>
                </c:pt>
                <c:pt idx="133">
                  <c:v>-3.9450933413926457</c:v>
                </c:pt>
                <c:pt idx="134">
                  <c:v>-4.0107361422348875</c:v>
                </c:pt>
                <c:pt idx="135">
                  <c:v>-4.0663270624485737</c:v>
                </c:pt>
                <c:pt idx="136">
                  <c:v>-4.1118779758042541</c:v>
                </c:pt>
                <c:pt idx="137">
                  <c:v>-4.1474142024508005</c:v>
                </c:pt>
                <c:pt idx="138">
                  <c:v>-4.1729744554056367</c:v>
                </c:pt>
                <c:pt idx="139">
                  <c:v>-4.1886107707202962</c:v>
                </c:pt>
                <c:pt idx="140">
                  <c:v>-4.194388421411209</c:v>
                </c:pt>
                <c:pt idx="141">
                  <c:v>-4.1903858152649356</c:v>
                </c:pt>
                <c:pt idx="142">
                  <c:v>-4.176694376646358</c:v>
                </c:pt>
                <c:pt idx="143">
                  <c:v>-4.1534184124573459</c:v>
                </c:pt>
                <c:pt idx="144">
                  <c:v>-4.1206749624124441</c:v>
                </c:pt>
                <c:pt idx="145">
                  <c:v>-4.0785936338166513</c:v>
                </c:pt>
                <c:pt idx="146">
                  <c:v>-4.0273164210491359</c:v>
                </c:pt>
                <c:pt idx="147">
                  <c:v>-3.9669975099746422</c:v>
                </c:pt>
                <c:pt idx="148">
                  <c:v>-3.8978030675225881</c:v>
                </c:pt>
                <c:pt idx="149">
                  <c:v>-3.8199110166914236</c:v>
                </c:pt>
                <c:pt idx="150">
                  <c:v>-3.7335107972531976</c:v>
                </c:pt>
                <c:pt idx="151">
                  <c:v>-3.6388031124504208</c:v>
                </c:pt>
                <c:pt idx="152">
                  <c:v>-3.5359996619939134</c:v>
                </c:pt>
                <c:pt idx="153">
                  <c:v>-3.4253228616867855</c:v>
                </c:pt>
                <c:pt idx="154">
                  <c:v>-3.3070055500154742</c:v>
                </c:pt>
                <c:pt idx="155">
                  <c:v>-3.1812906820645521</c:v>
                </c:pt>
                <c:pt idx="156">
                  <c:v>-3.0484310111269077</c:v>
                </c:pt>
                <c:pt idx="157">
                  <c:v>-2.9086887583957299</c:v>
                </c:pt>
                <c:pt idx="158">
                  <c:v>-2.7623352711387952</c:v>
                </c:pt>
                <c:pt idx="159">
                  <c:v>-2.6096506697695467</c:v>
                </c:pt>
                <c:pt idx="160">
                  <c:v>-2.450923484242379</c:v>
                </c:pt>
                <c:pt idx="161">
                  <c:v>-2.2864502802125282</c:v>
                </c:pt>
                <c:pt idx="162">
                  <c:v>-2.1165352754130784</c:v>
                </c:pt>
                <c:pt idx="163">
                  <c:v>-1.9414899467132321</c:v>
                </c:pt>
                <c:pt idx="164">
                  <c:v>-1.7616326283331789</c:v>
                </c:pt>
                <c:pt idx="165">
                  <c:v>-1.5772881017015128</c:v>
                </c:pt>
                <c:pt idx="166">
                  <c:v>-1.3887871774508498</c:v>
                </c:pt>
                <c:pt idx="167">
                  <c:v>-1.1964662700569866</c:v>
                </c:pt>
                <c:pt idx="168">
                  <c:v>-1.0006669656356122</c:v>
                </c:pt>
                <c:pt idx="169">
                  <c:v>-0.80173558341873452</c:v>
                </c:pt>
                <c:pt idx="170">
                  <c:v>-0.60002273144042606</c:v>
                </c:pt>
                <c:pt idx="171">
                  <c:v>-0.39588285696866121</c:v>
                </c:pt>
                <c:pt idx="172">
                  <c:v>-0.18967379222607939</c:v>
                </c:pt>
                <c:pt idx="173">
                  <c:v>1.8243704051663423E-2</c:v>
                </c:pt>
                <c:pt idx="174">
                  <c:v>0.22750640866669114</c:v>
                </c:pt>
                <c:pt idx="175">
                  <c:v>0.43774909906075254</c:v>
                </c:pt>
                <c:pt idx="176">
                  <c:v>0.64860502090676031</c:v>
                </c:pt>
                <c:pt idx="177">
                  <c:v>0.85970635762539938</c:v>
                </c:pt>
                <c:pt idx="178">
                  <c:v>1.0706847012603253</c:v>
                </c:pt>
                <c:pt idx="179">
                  <c:v>1.281171524143107</c:v>
                </c:pt>
                <c:pt idx="180">
                  <c:v>1.4907986507788529</c:v>
                </c:pt>
                <c:pt idx="181">
                  <c:v>1.6991987293825814</c:v>
                </c:pt>
                <c:pt idx="182">
                  <c:v>1.9060057024973516</c:v>
                </c:pt>
                <c:pt idx="183">
                  <c:v>2.1108552761255717</c:v>
                </c:pt>
                <c:pt idx="184">
                  <c:v>2.3133853868073588</c:v>
                </c:pt>
                <c:pt idx="185">
                  <c:v>2.5132366660816223</c:v>
                </c:pt>
                <c:pt idx="186">
                  <c:v>2.7100529017691311</c:v>
                </c:pt>
                <c:pt idx="187">
                  <c:v>2.9034814955202708</c:v>
                </c:pt>
                <c:pt idx="188">
                  <c:v>3.0931739160747909</c:v>
                </c:pt>
                <c:pt idx="189">
                  <c:v>3.2787861476856826</c:v>
                </c:pt>
                <c:pt idx="190">
                  <c:v>3.4599791331654939</c:v>
                </c:pt>
                <c:pt idx="191">
                  <c:v>3.6364192110194455</c:v>
                </c:pt>
                <c:pt idx="192">
                  <c:v>3.807778546136571</c:v>
                </c:pt>
                <c:pt idx="193">
                  <c:v>3.9737355535183614</c:v>
                </c:pt>
                <c:pt idx="194">
                  <c:v>4.1339753145319706</c:v>
                </c:pt>
                <c:pt idx="195">
                  <c:v>4.2881899851845127</c:v>
                </c:pt>
                <c:pt idx="196">
                  <c:v>4.4360791959237975</c:v>
                </c:pt>
                <c:pt idx="197">
                  <c:v>4.5773504424818139</c:v>
                </c:pt>
                <c:pt idx="198">
                  <c:v>4.7117194672869003</c:v>
                </c:pt>
                <c:pt idx="199">
                  <c:v>4.838910630982717</c:v>
                </c:pt>
                <c:pt idx="200">
                  <c:v>4.9586572736029737</c:v>
                </c:pt>
                <c:pt idx="201">
                  <c:v>5.0707020649641326</c:v>
                </c:pt>
                <c:pt idx="202">
                  <c:v>5.1747973438501287</c:v>
                </c:pt>
                <c:pt idx="203">
                  <c:v>5.270705445577434</c:v>
                </c:pt>
                <c:pt idx="204">
                  <c:v>5.3581990175416898</c:v>
                </c:pt>
                <c:pt idx="205">
                  <c:v>5.4370613223623403</c:v>
                </c:pt>
                <c:pt idx="206">
                  <c:v>5.5070865282556598</c:v>
                </c:pt>
                <c:pt idx="207">
                  <c:v>5.568079986282215</c:v>
                </c:pt>
                <c:pt idx="208">
                  <c:v>5.6198584941303462</c:v>
                </c:pt>
                <c:pt idx="209">
                  <c:v>5.6622505461132135</c:v>
                </c:pt>
                <c:pt idx="210">
                  <c:v>5.6950965690732946</c:v>
                </c:pt>
                <c:pt idx="211">
                  <c:v>5.7182491439050995</c:v>
                </c:pt>
                <c:pt idx="212">
                  <c:v>5.731573212424081</c:v>
                </c:pt>
                <c:pt idx="213">
                  <c:v>5.7349462693268345</c:v>
                </c:pt>
                <c:pt idx="214">
                  <c:v>5.7282585390057736</c:v>
                </c:pt>
                <c:pt idx="215">
                  <c:v>5.711413136999246</c:v>
                </c:pt>
                <c:pt idx="216">
                  <c:v>5.6843262158765819</c:v>
                </c:pt>
                <c:pt idx="217">
                  <c:v>5.6469270953758413</c:v>
                </c:pt>
                <c:pt idx="218">
                  <c:v>5.5991583766309612</c:v>
                </c:pt>
                <c:pt idx="219">
                  <c:v>5.540976040343879</c:v>
                </c:pt>
                <c:pt idx="220">
                  <c:v>5.4723495287764141</c:v>
                </c:pt>
                <c:pt idx="221">
                  <c:v>5.3932618114557824</c:v>
                </c:pt>
                <c:pt idx="222">
                  <c:v>5.3037094345072058</c:v>
                </c:pt>
                <c:pt idx="223">
                  <c:v>5.2037025535464858</c:v>
                </c:pt>
                <c:pt idx="224">
                  <c:v>5.0932649500850715</c:v>
                </c:pt>
                <c:pt idx="225">
                  <c:v>4.9724340314196604</c:v>
                </c:pt>
                <c:pt idx="226">
                  <c:v>4.841260813998197</c:v>
                </c:pt>
                <c:pt idx="227">
                  <c:v>4.6998098902738077</c:v>
                </c:pt>
                <c:pt idx="228">
                  <c:v>4.5481593790778101</c:v>
                </c:pt>
                <c:pt idx="229">
                  <c:v>4.3864008595626176</c:v>
                </c:pt>
                <c:pt idx="230">
                  <c:v>4.2146392887850412</c:v>
                </c:pt>
                <c:pt idx="231">
                  <c:v>4.0329929030198848</c:v>
                </c:pt>
                <c:pt idx="232">
                  <c:v>3.8415931029131682</c:v>
                </c:pt>
                <c:pt idx="233">
                  <c:v>3.6405843226036136</c:v>
                </c:pt>
                <c:pt idx="234">
                  <c:v>3.4301238829601655</c:v>
                </c:pt>
                <c:pt idx="235">
                  <c:v>3.210381829102209</c:v>
                </c:pt>
                <c:pt idx="236">
                  <c:v>2.98154075238803</c:v>
                </c:pt>
                <c:pt idx="237">
                  <c:v>2.7437955970753789</c:v>
                </c:pt>
                <c:pt idx="238">
                  <c:v>2.4973534518766467</c:v>
                </c:pt>
                <c:pt idx="239">
                  <c:v>2.242433326648837</c:v>
                </c:pt>
                <c:pt idx="240">
                  <c:v>1.9792659144764881</c:v>
                </c:pt>
                <c:pt idx="241">
                  <c:v>1.7080933394231863</c:v>
                </c:pt>
                <c:pt idx="242">
                  <c:v>1.4291688902442745</c:v>
                </c:pt>
                <c:pt idx="243">
                  <c:v>1.1427567403701966</c:v>
                </c:pt>
                <c:pt idx="244">
                  <c:v>0.84913165448656169</c:v>
                </c:pt>
                <c:pt idx="245">
                  <c:v>0.54857868205258775</c:v>
                </c:pt>
                <c:pt idx="246">
                  <c:v>0.24139283811575307</c:v>
                </c:pt>
                <c:pt idx="247">
                  <c:v>-7.2121228204767185E-2</c:v>
                </c:pt>
                <c:pt idx="248">
                  <c:v>-0.39164957717829552</c:v>
                </c:pt>
                <c:pt idx="249">
                  <c:v>-0.71686933346451376</c:v>
                </c:pt>
                <c:pt idx="250">
                  <c:v>-1.0474490522414515</c:v>
                </c:pt>
                <c:pt idx="251">
                  <c:v>-1.3830490960305637</c:v>
                </c:pt>
                <c:pt idx="252">
                  <c:v>-1.7233220217768324</c:v>
                </c:pt>
                <c:pt idx="253">
                  <c:v>-2.0679129777300229</c:v>
                </c:pt>
                <c:pt idx="254">
                  <c:v>-2.4164601096607781</c:v>
                </c:pt>
                <c:pt idx="255">
                  <c:v>-2.768594975934719</c:v>
                </c:pt>
                <c:pt idx="256">
                  <c:v>-3.1239429709563096</c:v>
                </c:pt>
                <c:pt idx="257">
                  <c:v>-3.482123756484953</c:v>
                </c:pt>
                <c:pt idx="258">
                  <c:v>-3.8427517003155209</c:v>
                </c:pt>
                <c:pt idx="259">
                  <c:v>-4.2054363218070554</c:v>
                </c:pt>
                <c:pt idx="260">
                  <c:v>-4.5697827437353995</c:v>
                </c:pt>
                <c:pt idx="261">
                  <c:v>-4.9353921499367628</c:v>
                </c:pt>
                <c:pt idx="262">
                  <c:v>-5.3018622482035003</c:v>
                </c:pt>
                <c:pt idx="263">
                  <c:v>-5.6687877378862623</c:v>
                </c:pt>
                <c:pt idx="264">
                  <c:v>-6.0357607816504935</c:v>
                </c:pt>
                <c:pt idx="265">
                  <c:v>-6.4023714808317642</c:v>
                </c:pt>
                <c:pt idx="266">
                  <c:v>-6.7682083538277507</c:v>
                </c:pt>
                <c:pt idx="267">
                  <c:v>-7.1328588169630294</c:v>
                </c:pt>
                <c:pt idx="268">
                  <c:v>-7.4959096672580765</c:v>
                </c:pt>
                <c:pt idx="269">
                  <c:v>-7.85694756653265</c:v>
                </c:pt>
                <c:pt idx="270">
                  <c:v>-8.2155595262712069</c:v>
                </c:pt>
                <c:pt idx="271">
                  <c:v>-8.5713333926772179</c:v>
                </c:pt>
                <c:pt idx="272">
                  <c:v>-8.9238583313426787</c:v>
                </c:pt>
                <c:pt idx="273">
                  <c:v>-9.2727253109600394</c:v>
                </c:pt>
                <c:pt idx="274">
                  <c:v>-9.6175275855033657</c:v>
                </c:pt>
                <c:pt idx="275">
                  <c:v>-9.9578611743088672</c:v>
                </c:pt>
                <c:pt idx="276">
                  <c:v>-10.293325339485722</c:v>
                </c:pt>
                <c:pt idx="277">
                  <c:v>-10.623523060092253</c:v>
                </c:pt>
                <c:pt idx="278">
                  <c:v>-10.948061502515475</c:v>
                </c:pt>
                <c:pt idx="279">
                  <c:v>-11.266552486496584</c:v>
                </c:pt>
                <c:pt idx="280">
                  <c:v>-11.578612946249807</c:v>
                </c:pt>
                <c:pt idx="281">
                  <c:v>-11.883865386128296</c:v>
                </c:pt>
                <c:pt idx="282">
                  <c:v>-12.181938330295706</c:v>
                </c:pt>
                <c:pt idx="283">
                  <c:v>-12.472466765870639</c:v>
                </c:pt>
                <c:pt idx="284">
                  <c:v>-12.755092579017267</c:v>
                </c:pt>
                <c:pt idx="285">
                  <c:v>-13.029464983464663</c:v>
                </c:pt>
                <c:pt idx="286">
                  <c:v>-13.29524094094559</c:v>
                </c:pt>
                <c:pt idx="287">
                  <c:v>-13.55208557305501</c:v>
                </c:pt>
                <c:pt idx="288">
                  <c:v>-13.799672564038586</c:v>
                </c:pt>
                <c:pt idx="289">
                  <c:v>-14.037684554032403</c:v>
                </c:pt>
                <c:pt idx="290">
                  <c:v>-14.265813522285299</c:v>
                </c:pt>
                <c:pt idx="291">
                  <c:v>-14.483761159908124</c:v>
                </c:pt>
                <c:pt idx="292">
                  <c:v>-14.691239231705394</c:v>
                </c:pt>
                <c:pt idx="293">
                  <c:v>-14.887969926658414</c:v>
                </c:pt>
                <c:pt idx="294">
                  <c:v>-15.073686196641582</c:v>
                </c:pt>
                <c:pt idx="295">
                  <c:v>-15.248132082967711</c:v>
                </c:pt>
                <c:pt idx="296">
                  <c:v>-15.411063030372517</c:v>
                </c:pt>
                <c:pt idx="297">
                  <c:v>-15.562246188062703</c:v>
                </c:pt>
                <c:pt idx="298">
                  <c:v>-15.701460697467834</c:v>
                </c:pt>
                <c:pt idx="299">
                  <c:v>-15.828497966351136</c:v>
                </c:pt>
                <c:pt idx="300">
                  <c:v>-15.943161928951085</c:v>
                </c:pt>
                <c:pt idx="301">
                  <c:v>-16.045269291841208</c:v>
                </c:pt>
                <c:pt idx="302">
                  <c:v>-16.134649765213062</c:v>
                </c:pt>
                <c:pt idx="303">
                  <c:v>-16.211146279303861</c:v>
                </c:pt>
                <c:pt idx="304">
                  <c:v>-16.274615185708136</c:v>
                </c:pt>
                <c:pt idx="305">
                  <c:v>-16.324926443330092</c:v>
                </c:pt>
                <c:pt idx="306">
                  <c:v>-16.361963788751929</c:v>
                </c:pt>
                <c:pt idx="307">
                  <c:v>-16.385624890811009</c:v>
                </c:pt>
                <c:pt idx="308">
                  <c:v>-16.395821489198109</c:v>
                </c:pt>
                <c:pt idx="309">
                  <c:v>-16.392479516907052</c:v>
                </c:pt>
                <c:pt idx="310">
                  <c:v>-16.375539206385366</c:v>
                </c:pt>
                <c:pt idx="311">
                  <c:v>-16.344955179254885</c:v>
                </c:pt>
                <c:pt idx="312">
                  <c:v>-16.300696519490121</c:v>
                </c:pt>
                <c:pt idx="313">
                  <c:v>-16.242746829962094</c:v>
                </c:pt>
                <c:pt idx="314">
                  <c:v>-16.171104272274647</c:v>
                </c:pt>
                <c:pt idx="315">
                  <c:v>-16.08578158984</c:v>
                </c:pt>
                <c:pt idx="316">
                  <c:v>-15.986806114159975</c:v>
                </c:pt>
                <c:pt idx="317">
                  <c:v>-15.874219754299151</c:v>
                </c:pt>
                <c:pt idx="318">
                  <c:v>-15.748078969555907</c:v>
                </c:pt>
                <c:pt idx="319">
                  <c:v>-15.608454725357195</c:v>
                </c:pt>
                <c:pt idx="320">
                  <c:v>-15.455432432422398</c:v>
                </c:pt>
                <c:pt idx="321">
                  <c:v>-15.289111869261719</c:v>
                </c:pt>
                <c:pt idx="322">
                  <c:v>-15.109607088093666</c:v>
                </c:pt>
                <c:pt idx="323">
                  <c:v>-14.917046304286243</c:v>
                </c:pt>
                <c:pt idx="324">
                  <c:v>-14.711571769445257</c:v>
                </c:pt>
                <c:pt idx="325">
                  <c:v>-14.493339628293157</c:v>
                </c:pt>
                <c:pt idx="326">
                  <c:v>-14.262519759500002</c:v>
                </c:pt>
                <c:pt idx="327">
                  <c:v>-14.019295600648</c:v>
                </c:pt>
                <c:pt idx="328">
                  <c:v>-13.763863957528912</c:v>
                </c:pt>
                <c:pt idx="329">
                  <c:v>-13.496434797992595</c:v>
                </c:pt>
                <c:pt idx="330">
                  <c:v>-13.217231030583031</c:v>
                </c:pt>
                <c:pt idx="331">
                  <c:v>-12.926488268215932</c:v>
                </c:pt>
                <c:pt idx="332">
                  <c:v>-12.624454577169708</c:v>
                </c:pt>
                <c:pt idx="333">
                  <c:v>-12.311390211679285</c:v>
                </c:pt>
                <c:pt idx="334">
                  <c:v>-11.987567334438239</c:v>
                </c:pt>
                <c:pt idx="335">
                  <c:v>-11.653269723332627</c:v>
                </c:pt>
                <c:pt idx="336">
                  <c:v>-11.308792464744812</c:v>
                </c:pt>
                <c:pt idx="337">
                  <c:v>-10.954441633782363</c:v>
                </c:pt>
                <c:pt idx="338">
                  <c:v>-10.590533961802038</c:v>
                </c:pt>
                <c:pt idx="339">
                  <c:v>-10.21739649161387</c:v>
                </c:pt>
                <c:pt idx="340">
                  <c:v>-9.8353662207649482</c:v>
                </c:pt>
                <c:pt idx="341">
                  <c:v>-9.4447897333167994</c:v>
                </c:pt>
                <c:pt idx="342">
                  <c:v>-9.0460228205428734</c:v>
                </c:pt>
                <c:pt idx="343">
                  <c:v>-8.6394300909872612</c:v>
                </c:pt>
                <c:pt idx="344">
                  <c:v>-8.2253845703365887</c:v>
                </c:pt>
                <c:pt idx="345">
                  <c:v>-7.804267291570298</c:v>
                </c:pt>
                <c:pt idx="346">
                  <c:v>-7.376466875865427</c:v>
                </c:pt>
                <c:pt idx="347">
                  <c:v>-6.9423791047428676</c:v>
                </c:pt>
                <c:pt idx="348">
                  <c:v>-6.5024064839524183</c:v>
                </c:pt>
                <c:pt idx="349">
                  <c:v>-6.0569577996042741</c:v>
                </c:pt>
                <c:pt idx="350">
                  <c:v>-5.6064476670622003</c:v>
                </c:pt>
                <c:pt idx="351">
                  <c:v>-5.1512960731243584</c:v>
                </c:pt>
                <c:pt idx="352">
                  <c:v>-4.6919279120232975</c:v>
                </c:pt>
                <c:pt idx="353">
                  <c:v>-4.2287725157860141</c:v>
                </c:pt>
                <c:pt idx="354">
                  <c:v>-3.7622631794997758</c:v>
                </c:pt>
                <c:pt idx="355">
                  <c:v>-3.2928366820371098</c:v>
                </c:pt>
                <c:pt idx="356">
                  <c:v>-2.820932802796841</c:v>
                </c:pt>
                <c:pt idx="357">
                  <c:v>-2.3469938350249731</c:v>
                </c:pt>
                <c:pt idx="358">
                  <c:v>-1.8714640962806057</c:v>
                </c:pt>
                <c:pt idx="359">
                  <c:v>-1.3947894366180829</c:v>
                </c:pt>
                <c:pt idx="360">
                  <c:v>-0.91741674505705317</c:v>
                </c:pt>
                <c:pt idx="361">
                  <c:v>-0.43979345491562588</c:v>
                </c:pt>
                <c:pt idx="362">
                  <c:v>3.7632951418041682E-2</c:v>
                </c:pt>
                <c:pt idx="363">
                  <c:v>0.51441543769837661</c:v>
                </c:pt>
                <c:pt idx="364">
                  <c:v>0.99010790844379726</c:v>
                </c:pt>
                <c:pt idx="365">
                  <c:v>1.4642657023898078</c:v>
                </c:pt>
              </c:numCache>
            </c:numRef>
          </c:val>
        </c:ser>
        <c:marker val="1"/>
        <c:axId val="92390144"/>
        <c:axId val="92392448"/>
      </c:lineChart>
      <c:catAx>
        <c:axId val="92390144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Дни года от 1 января</a:t>
                </a:r>
              </a:p>
            </c:rich>
          </c:tx>
          <c:layout/>
        </c:title>
        <c:numFmt formatCode="0" sourceLinked="1"/>
        <c:tickLblPos val="nextTo"/>
        <c:spPr>
          <a:ln w="25400">
            <a:solidFill>
              <a:srgbClr val="0000FF"/>
            </a:solidFill>
          </a:ln>
        </c:spPr>
        <c:txPr>
          <a:bodyPr/>
          <a:lstStyle/>
          <a:p>
            <a:pPr>
              <a:defRPr sz="800"/>
            </a:pPr>
            <a:endParaRPr lang="ru-RU"/>
          </a:p>
        </c:txPr>
        <c:crossAx val="92392448"/>
        <c:crosses val="autoZero"/>
        <c:auto val="1"/>
        <c:lblAlgn val="ctr"/>
        <c:lblOffset val="100"/>
        <c:tickLblSkip val="10"/>
        <c:tickMarkSkip val="10"/>
      </c:catAx>
      <c:valAx>
        <c:axId val="92392448"/>
        <c:scaling>
          <c:orientation val="minMax"/>
          <c:max val="20"/>
          <c:min val="-2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ru-RU"/>
                  <a:t>Время, минут</a:t>
                </a:r>
              </a:p>
            </c:rich>
          </c:tx>
          <c:layout/>
        </c:title>
        <c:numFmt formatCode="0" sourceLinked="0"/>
        <c:tickLblPos val="nextTo"/>
        <c:spPr>
          <a:ln w="25400">
            <a:solidFill>
              <a:srgbClr val="0000FF"/>
            </a:solidFill>
          </a:ln>
        </c:spPr>
        <c:txPr>
          <a:bodyPr/>
          <a:lstStyle/>
          <a:p>
            <a:pPr>
              <a:defRPr sz="1000"/>
            </a:pPr>
            <a:endParaRPr lang="ru-RU"/>
          </a:p>
        </c:txPr>
        <c:crossAx val="92390144"/>
        <c:crosses val="autoZero"/>
        <c:crossBetween val="between"/>
        <c:majorUnit val="2"/>
        <c:minorUnit val="2"/>
      </c:valAx>
    </c:plotArea>
    <c:plotVisOnly val="1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200"/>
              <a:t>Солнечная постоянная, кВт/м</a:t>
            </a:r>
            <a:r>
              <a:rPr lang="ru-RU" sz="1200" baseline="30000"/>
              <a:t>2</a:t>
            </a:r>
          </a:p>
        </c:rich>
      </c:tx>
      <c:layout/>
    </c:title>
    <c:plotArea>
      <c:layout/>
      <c:lineChart>
        <c:grouping val="standard"/>
        <c:ser>
          <c:idx val="3"/>
          <c:order val="0"/>
          <c:tx>
            <c:strRef>
              <c:f>Расчет!$AA$20</c:f>
              <c:strCache>
                <c:ptCount val="1"/>
                <c:pt idx="0">
                  <c:v>S'o, кВт/м2</c:v>
                </c:pt>
              </c:strCache>
            </c:strRef>
          </c:tx>
          <c:spPr>
            <a:ln>
              <a:solidFill>
                <a:srgbClr val="FF0000"/>
              </a:solidFill>
            </a:ln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val>
            <c:numRef>
              <c:f>Расчет!$AA$21:$AA$386</c:f>
              <c:numCache>
                <c:formatCode>0.000</c:formatCode>
                <c:ptCount val="366"/>
                <c:pt idx="0">
                  <c:v>1.4175465560506662</c:v>
                </c:pt>
                <c:pt idx="1">
                  <c:v>1.4175465560506662</c:v>
                </c:pt>
                <c:pt idx="2">
                  <c:v>1.4175272817002649</c:v>
                </c:pt>
                <c:pt idx="3">
                  <c:v>1.4174887341787712</c:v>
                </c:pt>
                <c:pt idx="4">
                  <c:v>1.417430915844645</c:v>
                </c:pt>
                <c:pt idx="5">
                  <c:v>1.4173731010479977</c:v>
                </c:pt>
                <c:pt idx="6">
                  <c:v>1.4172960201547151</c:v>
                </c:pt>
                <c:pt idx="7">
                  <c:v>1.4171996778800477</c:v>
                </c:pt>
                <c:pt idx="8">
                  <c:v>1.417084080116856</c:v>
                </c:pt>
                <c:pt idx="9">
                  <c:v>1.4169684964966585</c:v>
                </c:pt>
                <c:pt idx="10">
                  <c:v>1.4168336668118562</c:v>
                </c:pt>
                <c:pt idx="11">
                  <c:v>1.4166795993066259</c:v>
                </c:pt>
                <c:pt idx="12">
                  <c:v>1.4165255569301436</c:v>
                </c:pt>
                <c:pt idx="13">
                  <c:v>1.4163330392885216</c:v>
                </c:pt>
                <c:pt idx="14">
                  <c:v>1.4161405608913624</c:v>
                </c:pt>
                <c:pt idx="15">
                  <c:v>1.4159481217280014</c:v>
                </c:pt>
                <c:pt idx="16">
                  <c:v>1.4157172465055694</c:v>
                </c:pt>
                <c:pt idx="17">
                  <c:v>1.4154864277460351</c:v>
                </c:pt>
                <c:pt idx="18">
                  <c:v>1.415236437785333</c:v>
                </c:pt>
                <c:pt idx="19">
                  <c:v>1.4149865140451137</c:v>
                </c:pt>
                <c:pt idx="20">
                  <c:v>1.4147174394322015</c:v>
                </c:pt>
                <c:pt idx="21">
                  <c:v>1.414429230365398</c:v>
                </c:pt>
                <c:pt idx="22">
                  <c:v>1.4141219044247282</c:v>
                </c:pt>
                <c:pt idx="23">
                  <c:v>1.4138146786364432</c:v>
                </c:pt>
                <c:pt idx="24">
                  <c:v>1.4134883609250022</c:v>
                </c:pt>
                <c:pt idx="25">
                  <c:v>1.4131429711769339</c:v>
                </c:pt>
                <c:pt idx="26">
                  <c:v>1.412797708008795</c:v>
                </c:pt>
                <c:pt idx="27">
                  <c:v>1.4124334008087978</c:v>
                </c:pt>
                <c:pt idx="28">
                  <c:v>1.4120500717560232</c:v>
                </c:pt>
                <c:pt idx="29">
                  <c:v>1.4116668987331458</c:v>
                </c:pt>
                <c:pt idx="30">
                  <c:v>1.4112647348936589</c:v>
                </c:pt>
                <c:pt idx="31">
                  <c:v>1.410843604693661</c:v>
                </c:pt>
                <c:pt idx="32">
                  <c:v>1.4104226629673593</c:v>
                </c:pt>
                <c:pt idx="33">
                  <c:v>1.409982788923053</c:v>
                </c:pt>
                <c:pt idx="34">
                  <c:v>1.4095240092767647</c:v>
                </c:pt>
                <c:pt idx="35">
                  <c:v>1.4090654535103653</c:v>
                </c:pt>
                <c:pt idx="36">
                  <c:v>1.4085880291633974</c:v>
                </c:pt>
                <c:pt idx="37">
                  <c:v>1.4081108474191386</c:v>
                </c:pt>
                <c:pt idx="38">
                  <c:v>1.4076148355814069</c:v>
                </c:pt>
                <c:pt idx="39">
                  <c:v>1.4071000237107427</c:v>
                </c:pt>
                <c:pt idx="40">
                  <c:v>1.4065854942143445</c:v>
                </c:pt>
                <c:pt idx="41">
                  <c:v>1.4060522061045564</c:v>
                </c:pt>
                <c:pt idx="42">
                  <c:v>1.4055192212208847</c:v>
                </c:pt>
                <c:pt idx="43">
                  <c:v>1.4049675205813692</c:v>
                </c:pt>
                <c:pt idx="44">
                  <c:v>1.4044161447120871</c:v>
                </c:pt>
                <c:pt idx="45">
                  <c:v>1.4038460973722986</c:v>
                </c:pt>
                <c:pt idx="46">
                  <c:v>1.4032574129937441</c:v>
                </c:pt>
                <c:pt idx="47">
                  <c:v>1.4026690988231325</c:v>
                </c:pt>
                <c:pt idx="48">
                  <c:v>1.4020811545501106</c:v>
                </c:pt>
                <c:pt idx="49">
                  <c:v>1.4014746319924272</c:v>
                </c:pt>
                <c:pt idx="50">
                  <c:v>1.4008495677132748</c:v>
                </c:pt>
                <c:pt idx="51">
                  <c:v>1.4002249215133002</c:v>
                </c:pt>
                <c:pt idx="52">
                  <c:v>1.3996006930197409</c:v>
                </c:pt>
                <c:pt idx="53">
                  <c:v>1.3989579850027052</c:v>
                </c:pt>
                <c:pt idx="54">
                  <c:v>1.3982968361260921</c:v>
                </c:pt>
                <c:pt idx="55">
                  <c:v>1.3976361558281352</c:v>
                </c:pt>
                <c:pt idx="56">
                  <c:v>1.3969759436661413</c:v>
                </c:pt>
                <c:pt idx="57">
                  <c:v>1.3962973562238394</c:v>
                </c:pt>
                <c:pt idx="58">
                  <c:v>1.3956192631018984</c:v>
                </c:pt>
                <c:pt idx="59">
                  <c:v>1.3949416638203147</c:v>
                </c:pt>
                <c:pt idx="60">
                  <c:v>1.3942457564398238</c:v>
                </c:pt>
                <c:pt idx="61">
                  <c:v>1.3935503696900402</c:v>
                </c:pt>
                <c:pt idx="62">
                  <c:v>1.3928367300859745</c:v>
                </c:pt>
                <c:pt idx="63">
                  <c:v>1.3921236385257314</c:v>
                </c:pt>
                <c:pt idx="64">
                  <c:v>1.3914110944482876</c:v>
                </c:pt>
                <c:pt idx="65">
                  <c:v>1.3906803679067259</c:v>
                </c:pt>
                <c:pt idx="66">
                  <c:v>1.389950216846886</c:v>
                </c:pt>
                <c:pt idx="67">
                  <c:v>1.389201941136887</c:v>
                </c:pt>
                <c:pt idx="68">
                  <c:v>1.3884729539459382</c:v>
                </c:pt>
                <c:pt idx="69">
                  <c:v>1.3877258706789308</c:v>
                </c:pt>
                <c:pt idx="70">
                  <c:v>1.386979390214399</c:v>
                </c:pt>
                <c:pt idx="71">
                  <c:v>1.3862148726557424</c:v>
                </c:pt>
                <c:pt idx="72">
                  <c:v>1.3854509870380376</c:v>
                </c:pt>
                <c:pt idx="73">
                  <c:v>1.3846877326650024</c:v>
                </c:pt>
                <c:pt idx="74">
                  <c:v>1.3839251088413149</c:v>
                </c:pt>
                <c:pt idx="75">
                  <c:v>1.3831631148726116</c:v>
                </c:pt>
                <c:pt idx="76">
                  <c:v>1.3823831880461372</c:v>
                </c:pt>
                <c:pt idx="77">
                  <c:v>1.3816039207019706</c:v>
                </c:pt>
                <c:pt idx="78">
                  <c:v>1.380825312096803</c:v>
                </c:pt>
                <c:pt idx="79">
                  <c:v>1.3800473614883733</c:v>
                </c:pt>
                <c:pt idx="80">
                  <c:v>1.3792700681354659</c:v>
                </c:pt>
                <c:pt idx="81">
                  <c:v>1.3784749479402996</c:v>
                </c:pt>
                <c:pt idx="82">
                  <c:v>1.3776989824836803</c:v>
                </c:pt>
                <c:pt idx="83">
                  <c:v>1.376905220252806</c:v>
                </c:pt>
                <c:pt idx="84">
                  <c:v>1.3761121438143624</c:v>
                </c:pt>
                <c:pt idx="85">
                  <c:v>1.3753197523785663</c:v>
                </c:pt>
                <c:pt idx="86">
                  <c:v>1.3745280451567674</c:v>
                </c:pt>
                <c:pt idx="87">
                  <c:v>1.3737370213614539</c:v>
                </c:pt>
                <c:pt idx="88">
                  <c:v>1.3729466802062447</c:v>
                </c:pt>
                <c:pt idx="89">
                  <c:v>1.3721570209058909</c:v>
                </c:pt>
                <c:pt idx="90">
                  <c:v>1.3713680426762702</c:v>
                </c:pt>
                <c:pt idx="91">
                  <c:v>1.3705797447343884</c:v>
                </c:pt>
                <c:pt idx="92">
                  <c:v>1.3697738176692758</c:v>
                </c:pt>
                <c:pt idx="93">
                  <c:v>1.3689868937334126</c:v>
                </c:pt>
                <c:pt idx="94">
                  <c:v>1.3682006477249298</c:v>
                </c:pt>
                <c:pt idx="95">
                  <c:v>1.367415078865347</c:v>
                </c:pt>
                <c:pt idx="96">
                  <c:v>1.3666301863773014</c:v>
                </c:pt>
                <c:pt idx="97">
                  <c:v>1.3658459694845446</c:v>
                </c:pt>
                <c:pt idx="98">
                  <c:v>1.3650624274119434</c:v>
                </c:pt>
                <c:pt idx="99">
                  <c:v>1.364279559385472</c:v>
                </c:pt>
                <c:pt idx="100">
                  <c:v>1.3634973646322182</c:v>
                </c:pt>
                <c:pt idx="101">
                  <c:v>1.3627340096843052</c:v>
                </c:pt>
                <c:pt idx="102">
                  <c:v>1.3619531435502723</c:v>
                </c:pt>
                <c:pt idx="103">
                  <c:v>1.3611910848537259</c:v>
                </c:pt>
                <c:pt idx="104">
                  <c:v>1.3604115443315985</c:v>
                </c:pt>
                <c:pt idx="105">
                  <c:v>1.3596507789531971</c:v>
                </c:pt>
                <c:pt idx="106">
                  <c:v>1.3588906515459052</c:v>
                </c:pt>
                <c:pt idx="107">
                  <c:v>1.3581492370950639</c:v>
                </c:pt>
                <c:pt idx="108">
                  <c:v>1.3573903683440129</c:v>
                </c:pt>
                <c:pt idx="109">
                  <c:v>1.3566501812248672</c:v>
                </c:pt>
                <c:pt idx="110">
                  <c:v>1.3559105993785039</c:v>
                </c:pt>
                <c:pt idx="111">
                  <c:v>1.3551716221451691</c:v>
                </c:pt>
                <c:pt idx="112">
                  <c:v>1.3544332488660102</c:v>
                </c:pt>
                <c:pt idx="113">
                  <c:v>1.3537134661002221</c:v>
                </c:pt>
                <c:pt idx="114">
                  <c:v>1.3529942569503</c:v>
                </c:pt>
                <c:pt idx="115">
                  <c:v>1.3522756208068971</c:v>
                </c:pt>
                <c:pt idx="116">
                  <c:v>1.3515755016838893</c:v>
                </c:pt>
                <c:pt idx="117">
                  <c:v>1.3508579954413651</c:v>
                </c:pt>
                <c:pt idx="118">
                  <c:v>1.3501768935929306</c:v>
                </c:pt>
                <c:pt idx="119">
                  <c:v>1.3494784035005858</c:v>
                </c:pt>
                <c:pt idx="120">
                  <c:v>1.3487983446385809</c:v>
                </c:pt>
                <c:pt idx="121">
                  <c:v>1.3481187997124233</c:v>
                </c:pt>
                <c:pt idx="122">
                  <c:v>1.347439768204387</c:v>
                </c:pt>
                <c:pt idx="123">
                  <c:v>1.3467790987834647</c:v>
                </c:pt>
                <c:pt idx="124">
                  <c:v>1.3461367515651246</c:v>
                </c:pt>
                <c:pt idx="125">
                  <c:v>1.3454770401273086</c:v>
                </c:pt>
                <c:pt idx="126">
                  <c:v>1.3448356240994943</c:v>
                </c:pt>
                <c:pt idx="127">
                  <c:v>1.3442124648125355</c:v>
                </c:pt>
                <c:pt idx="128">
                  <c:v>1.3435897385571745</c:v>
                </c:pt>
                <c:pt idx="129">
                  <c:v>1.3429674449322875</c:v>
                </c:pt>
                <c:pt idx="130">
                  <c:v>1.3423633450110053</c:v>
                </c:pt>
                <c:pt idx="131">
                  <c:v>1.3417596526066593</c:v>
                </c:pt>
                <c:pt idx="132">
                  <c:v>1.34117410522876</c:v>
                </c:pt>
                <c:pt idx="133">
                  <c:v>1.3405889410688223</c:v>
                </c:pt>
                <c:pt idx="134">
                  <c:v>1.3400218748150055</c:v>
                </c:pt>
                <c:pt idx="135">
                  <c:v>1.3394551682868239</c:v>
                </c:pt>
                <c:pt idx="136">
                  <c:v>1.3389065140897236</c:v>
                </c:pt>
                <c:pt idx="137">
                  <c:v>1.3383581969249443</c:v>
                </c:pt>
                <c:pt idx="138">
                  <c:v>1.3378278880503445</c:v>
                </c:pt>
                <c:pt idx="139">
                  <c:v>1.3372978943063993</c:v>
                </c:pt>
                <c:pt idx="140">
                  <c:v>1.3367858663351222</c:v>
                </c:pt>
                <c:pt idx="141">
                  <c:v>1.336291773483987</c:v>
                </c:pt>
                <c:pt idx="142">
                  <c:v>1.3357979545166239</c:v>
                </c:pt>
                <c:pt idx="143">
                  <c:v>1.3353044092306456</c:v>
                </c:pt>
                <c:pt idx="144">
                  <c:v>1.3348287495672289</c:v>
                </c:pt>
                <c:pt idx="145">
                  <c:v>1.3343709471000609</c:v>
                </c:pt>
                <c:pt idx="146">
                  <c:v>1.333913380109351</c:v>
                </c:pt>
                <c:pt idx="147">
                  <c:v>1.3334736337641813</c:v>
                </c:pt>
                <c:pt idx="148">
                  <c:v>1.3330516818219558</c:v>
                </c:pt>
                <c:pt idx="149">
                  <c:v>1.3326299301258453</c:v>
                </c:pt>
                <c:pt idx="150">
                  <c:v>1.3322259392044009</c:v>
                </c:pt>
                <c:pt idx="151">
                  <c:v>1.3318221319617771</c:v>
                </c:pt>
                <c:pt idx="152">
                  <c:v>1.3314360533264986</c:v>
                </c:pt>
                <c:pt idx="153">
                  <c:v>1.3310676803049792</c:v>
                </c:pt>
                <c:pt idx="154">
                  <c:v>1.3306994601408733</c:v>
                </c:pt>
                <c:pt idx="155">
                  <c:v>1.3303489163052604</c:v>
                </c:pt>
                <c:pt idx="156">
                  <c:v>1.3300160279449229</c:v>
                </c:pt>
                <c:pt idx="157">
                  <c:v>1.3296832645151166</c:v>
                </c:pt>
                <c:pt idx="158">
                  <c:v>1.3293681301340186</c:v>
                </c:pt>
                <c:pt idx="159">
                  <c:v>1.3290706060743727</c:v>
                </c:pt>
                <c:pt idx="160">
                  <c:v>1.3287731818862296</c:v>
                </c:pt>
                <c:pt idx="161">
                  <c:v>1.3284933444306364</c:v>
                </c:pt>
                <c:pt idx="162">
                  <c:v>1.3282310770933929</c:v>
                </c:pt>
                <c:pt idx="163">
                  <c:v>1.3279688874125803</c:v>
                </c:pt>
                <c:pt idx="164">
                  <c:v>1.3277242470801347</c:v>
                </c:pt>
                <c:pt idx="165">
                  <c:v>1.3274971415834789</c:v>
                </c:pt>
                <c:pt idx="166">
                  <c:v>1.327287557454621</c:v>
                </c:pt>
                <c:pt idx="167">
                  <c:v>1.3270780229552934</c:v>
                </c:pt>
                <c:pt idx="168">
                  <c:v>1.3268859932490242</c:v>
                </c:pt>
                <c:pt idx="169">
                  <c:v>1.3266940052201175</c:v>
                </c:pt>
                <c:pt idx="170">
                  <c:v>1.3265369550968211</c:v>
                </c:pt>
                <c:pt idx="171">
                  <c:v>1.3263799328585695</c:v>
                </c:pt>
                <c:pt idx="172">
                  <c:v>1.3262403809400105</c:v>
                </c:pt>
                <c:pt idx="173">
                  <c:v>1.3261008510442287</c:v>
                </c:pt>
                <c:pt idx="174">
                  <c:v>1.3259962180720528</c:v>
                </c:pt>
                <c:pt idx="175">
                  <c:v>1.3258915974831285</c:v>
                </c:pt>
                <c:pt idx="176">
                  <c:v>1.3258044231170438</c:v>
                </c:pt>
                <c:pt idx="177">
                  <c:v>1.3257172573479512</c:v>
                </c:pt>
                <c:pt idx="178">
                  <c:v>1.325664962012582</c:v>
                </c:pt>
                <c:pt idx="179">
                  <c:v>1.3256126697714794</c:v>
                </c:pt>
                <c:pt idx="180">
                  <c:v>1.3255603806243985</c:v>
                </c:pt>
                <c:pt idx="181">
                  <c:v>1.3255429515962234</c:v>
                </c:pt>
                <c:pt idx="182">
                  <c:v>1.3255255229117922</c:v>
                </c:pt>
                <c:pt idx="183">
                  <c:v>1.3255255229117922</c:v>
                </c:pt>
                <c:pt idx="184">
                  <c:v>1.3255255229117922</c:v>
                </c:pt>
                <c:pt idx="185">
                  <c:v>1.3255255229117922</c:v>
                </c:pt>
                <c:pt idx="186">
                  <c:v>1.3255429515962234</c:v>
                </c:pt>
                <c:pt idx="187">
                  <c:v>1.3255603806243985</c:v>
                </c:pt>
                <c:pt idx="188">
                  <c:v>1.3256126697714794</c:v>
                </c:pt>
                <c:pt idx="189">
                  <c:v>1.325664962012582</c:v>
                </c:pt>
                <c:pt idx="190">
                  <c:v>1.3257172573479512</c:v>
                </c:pt>
                <c:pt idx="191">
                  <c:v>1.3258044231170438</c:v>
                </c:pt>
                <c:pt idx="192">
                  <c:v>1.3258915974831285</c:v>
                </c:pt>
                <c:pt idx="193">
                  <c:v>1.3259962180720528</c:v>
                </c:pt>
                <c:pt idx="194">
                  <c:v>1.3261008510442287</c:v>
                </c:pt>
                <c:pt idx="195">
                  <c:v>1.3262403809400105</c:v>
                </c:pt>
                <c:pt idx="196">
                  <c:v>1.3263799328585695</c:v>
                </c:pt>
                <c:pt idx="197">
                  <c:v>1.3265369550968211</c:v>
                </c:pt>
                <c:pt idx="198">
                  <c:v>1.3266940052201175</c:v>
                </c:pt>
                <c:pt idx="199">
                  <c:v>1.3268859932490242</c:v>
                </c:pt>
                <c:pt idx="200">
                  <c:v>1.3270780229552934</c:v>
                </c:pt>
                <c:pt idx="201">
                  <c:v>1.327287557454621</c:v>
                </c:pt>
                <c:pt idx="202">
                  <c:v>1.3274971415834789</c:v>
                </c:pt>
                <c:pt idx="203">
                  <c:v>1.3277242470801347</c:v>
                </c:pt>
                <c:pt idx="204">
                  <c:v>1.3279688874125803</c:v>
                </c:pt>
                <c:pt idx="205">
                  <c:v>1.3282310770933929</c:v>
                </c:pt>
                <c:pt idx="206">
                  <c:v>1.3284933444306364</c:v>
                </c:pt>
                <c:pt idx="207">
                  <c:v>1.3287731818862296</c:v>
                </c:pt>
                <c:pt idx="208">
                  <c:v>1.3290706060743727</c:v>
                </c:pt>
                <c:pt idx="209">
                  <c:v>1.3293681301340186</c:v>
                </c:pt>
                <c:pt idx="210">
                  <c:v>1.3296832645151166</c:v>
                </c:pt>
                <c:pt idx="211">
                  <c:v>1.3300160279449229</c:v>
                </c:pt>
                <c:pt idx="212">
                  <c:v>1.3303489163052604</c:v>
                </c:pt>
                <c:pt idx="213">
                  <c:v>1.3306994601408733</c:v>
                </c:pt>
                <c:pt idx="214">
                  <c:v>1.3310676803049792</c:v>
                </c:pt>
                <c:pt idx="215">
                  <c:v>1.3314360533264986</c:v>
                </c:pt>
                <c:pt idx="216">
                  <c:v>1.3318221319617771</c:v>
                </c:pt>
                <c:pt idx="217">
                  <c:v>1.3322259392044009</c:v>
                </c:pt>
                <c:pt idx="218">
                  <c:v>1.3326299301258453</c:v>
                </c:pt>
                <c:pt idx="219">
                  <c:v>1.3330516818219558</c:v>
                </c:pt>
                <c:pt idx="220">
                  <c:v>1.3334736337641813</c:v>
                </c:pt>
                <c:pt idx="221">
                  <c:v>1.333913380109351</c:v>
                </c:pt>
                <c:pt idx="222">
                  <c:v>1.3343709471000609</c:v>
                </c:pt>
                <c:pt idx="223">
                  <c:v>1.3348287495672289</c:v>
                </c:pt>
                <c:pt idx="224">
                  <c:v>1.3353044092306456</c:v>
                </c:pt>
                <c:pt idx="225">
                  <c:v>1.3357979545166239</c:v>
                </c:pt>
                <c:pt idx="226">
                  <c:v>1.336291773483987</c:v>
                </c:pt>
                <c:pt idx="227">
                  <c:v>1.3367858663351222</c:v>
                </c:pt>
                <c:pt idx="228">
                  <c:v>1.3372978943063993</c:v>
                </c:pt>
                <c:pt idx="229">
                  <c:v>1.3378278880503445</c:v>
                </c:pt>
                <c:pt idx="230">
                  <c:v>1.3383581969249443</c:v>
                </c:pt>
                <c:pt idx="231">
                  <c:v>1.3389065140897236</c:v>
                </c:pt>
                <c:pt idx="232">
                  <c:v>1.3394551682868239</c:v>
                </c:pt>
                <c:pt idx="233">
                  <c:v>1.3400218748150055</c:v>
                </c:pt>
                <c:pt idx="234">
                  <c:v>1.3405889410688223</c:v>
                </c:pt>
                <c:pt idx="235">
                  <c:v>1.34117410522876</c:v>
                </c:pt>
                <c:pt idx="236">
                  <c:v>1.3417596526066593</c:v>
                </c:pt>
                <c:pt idx="237">
                  <c:v>1.3423633450110053</c:v>
                </c:pt>
                <c:pt idx="238">
                  <c:v>1.3429674449322875</c:v>
                </c:pt>
                <c:pt idx="239">
                  <c:v>1.3435897385571745</c:v>
                </c:pt>
                <c:pt idx="240">
                  <c:v>1.3442124648125355</c:v>
                </c:pt>
                <c:pt idx="241">
                  <c:v>1.3448356240994943</c:v>
                </c:pt>
                <c:pt idx="242">
                  <c:v>1.3454770401273086</c:v>
                </c:pt>
                <c:pt idx="243">
                  <c:v>1.3461367515651246</c:v>
                </c:pt>
                <c:pt idx="244">
                  <c:v>1.3467790987834647</c:v>
                </c:pt>
                <c:pt idx="245">
                  <c:v>1.347439768204387</c:v>
                </c:pt>
                <c:pt idx="246">
                  <c:v>1.3481187997124233</c:v>
                </c:pt>
                <c:pt idx="247">
                  <c:v>1.3487983446385809</c:v>
                </c:pt>
                <c:pt idx="248">
                  <c:v>1.3494784035005858</c:v>
                </c:pt>
                <c:pt idx="249">
                  <c:v>1.3501768935929306</c:v>
                </c:pt>
                <c:pt idx="250">
                  <c:v>1.3508579954413651</c:v>
                </c:pt>
                <c:pt idx="251">
                  <c:v>1.3515755016838893</c:v>
                </c:pt>
                <c:pt idx="252">
                  <c:v>1.3522756208068971</c:v>
                </c:pt>
                <c:pt idx="253">
                  <c:v>1.3529942569503</c:v>
                </c:pt>
                <c:pt idx="254">
                  <c:v>1.3537134661002221</c:v>
                </c:pt>
                <c:pt idx="255">
                  <c:v>1.3544332488660102</c:v>
                </c:pt>
                <c:pt idx="256">
                  <c:v>1.3551716221451691</c:v>
                </c:pt>
                <c:pt idx="257">
                  <c:v>1.3559105993785039</c:v>
                </c:pt>
                <c:pt idx="258">
                  <c:v>1.3566501812248672</c:v>
                </c:pt>
                <c:pt idx="259">
                  <c:v>1.3573903683440129</c:v>
                </c:pt>
                <c:pt idx="260">
                  <c:v>1.3581492370950639</c:v>
                </c:pt>
                <c:pt idx="261">
                  <c:v>1.3588906515459052</c:v>
                </c:pt>
                <c:pt idx="262">
                  <c:v>1.3596507789531971</c:v>
                </c:pt>
                <c:pt idx="263">
                  <c:v>1.3604115443315985</c:v>
                </c:pt>
                <c:pt idx="264">
                  <c:v>1.3611910848537259</c:v>
                </c:pt>
                <c:pt idx="265">
                  <c:v>1.3619531435502723</c:v>
                </c:pt>
                <c:pt idx="266">
                  <c:v>1.3627340096843052</c:v>
                </c:pt>
                <c:pt idx="267">
                  <c:v>1.3634973646322182</c:v>
                </c:pt>
                <c:pt idx="268">
                  <c:v>1.364279559385472</c:v>
                </c:pt>
                <c:pt idx="269">
                  <c:v>1.3650624274119434</c:v>
                </c:pt>
                <c:pt idx="270">
                  <c:v>1.3658459694845446</c:v>
                </c:pt>
                <c:pt idx="271">
                  <c:v>1.3666301863773014</c:v>
                </c:pt>
                <c:pt idx="272">
                  <c:v>1.367415078865347</c:v>
                </c:pt>
                <c:pt idx="273">
                  <c:v>1.3682006477249298</c:v>
                </c:pt>
                <c:pt idx="274">
                  <c:v>1.3689868937334126</c:v>
                </c:pt>
                <c:pt idx="275">
                  <c:v>1.3697738176692758</c:v>
                </c:pt>
                <c:pt idx="276">
                  <c:v>1.3705797447343884</c:v>
                </c:pt>
                <c:pt idx="277">
                  <c:v>1.3713680426762702</c:v>
                </c:pt>
                <c:pt idx="278">
                  <c:v>1.3721570209058909</c:v>
                </c:pt>
                <c:pt idx="279">
                  <c:v>1.3729466802062447</c:v>
                </c:pt>
                <c:pt idx="280">
                  <c:v>1.3737370213614539</c:v>
                </c:pt>
                <c:pt idx="281">
                  <c:v>1.3745280451567674</c:v>
                </c:pt>
                <c:pt idx="282">
                  <c:v>1.3753197523785663</c:v>
                </c:pt>
                <c:pt idx="283">
                  <c:v>1.3761121438143624</c:v>
                </c:pt>
                <c:pt idx="284">
                  <c:v>1.376905220252806</c:v>
                </c:pt>
                <c:pt idx="285">
                  <c:v>1.3776989824836803</c:v>
                </c:pt>
                <c:pt idx="286">
                  <c:v>1.3784749479402996</c:v>
                </c:pt>
                <c:pt idx="287">
                  <c:v>1.3792700681354659</c:v>
                </c:pt>
                <c:pt idx="288">
                  <c:v>1.3800473614883733</c:v>
                </c:pt>
                <c:pt idx="289">
                  <c:v>1.380825312096803</c:v>
                </c:pt>
                <c:pt idx="290">
                  <c:v>1.3816039207019706</c:v>
                </c:pt>
                <c:pt idx="291">
                  <c:v>1.3823831880461372</c:v>
                </c:pt>
                <c:pt idx="292">
                  <c:v>1.3831631148726116</c:v>
                </c:pt>
                <c:pt idx="293">
                  <c:v>1.3839251088413149</c:v>
                </c:pt>
                <c:pt idx="294">
                  <c:v>1.3846877326650024</c:v>
                </c:pt>
                <c:pt idx="295">
                  <c:v>1.3854509870380376</c:v>
                </c:pt>
                <c:pt idx="296">
                  <c:v>1.3862148726557424</c:v>
                </c:pt>
                <c:pt idx="297">
                  <c:v>1.386979390214399</c:v>
                </c:pt>
                <c:pt idx="298">
                  <c:v>1.3877258706789308</c:v>
                </c:pt>
                <c:pt idx="299">
                  <c:v>1.3884729539459382</c:v>
                </c:pt>
                <c:pt idx="300">
                  <c:v>1.389201941136887</c:v>
                </c:pt>
                <c:pt idx="301">
                  <c:v>1.389950216846886</c:v>
                </c:pt>
                <c:pt idx="302">
                  <c:v>1.3906803679067259</c:v>
                </c:pt>
                <c:pt idx="303">
                  <c:v>1.3914110944482876</c:v>
                </c:pt>
                <c:pt idx="304">
                  <c:v>1.3921236385257314</c:v>
                </c:pt>
                <c:pt idx="305">
                  <c:v>1.3928367300859745</c:v>
                </c:pt>
                <c:pt idx="306">
                  <c:v>1.3935503696900402</c:v>
                </c:pt>
                <c:pt idx="307">
                  <c:v>1.3942457564398238</c:v>
                </c:pt>
                <c:pt idx="308">
                  <c:v>1.3949416638203147</c:v>
                </c:pt>
                <c:pt idx="309">
                  <c:v>1.3956192631018984</c:v>
                </c:pt>
                <c:pt idx="310">
                  <c:v>1.3962973562238394</c:v>
                </c:pt>
                <c:pt idx="311">
                  <c:v>1.3969759436661413</c:v>
                </c:pt>
                <c:pt idx="312">
                  <c:v>1.3976361558281352</c:v>
                </c:pt>
                <c:pt idx="313">
                  <c:v>1.3982968361260921</c:v>
                </c:pt>
                <c:pt idx="314">
                  <c:v>1.3989579850027052</c:v>
                </c:pt>
                <c:pt idx="315">
                  <c:v>1.3996006930197409</c:v>
                </c:pt>
                <c:pt idx="316">
                  <c:v>1.4002249215133002</c:v>
                </c:pt>
                <c:pt idx="317">
                  <c:v>1.4008495677132748</c:v>
                </c:pt>
                <c:pt idx="318">
                  <c:v>1.4014746319924272</c:v>
                </c:pt>
                <c:pt idx="319">
                  <c:v>1.4020811545501106</c:v>
                </c:pt>
                <c:pt idx="320">
                  <c:v>1.4026690988231325</c:v>
                </c:pt>
                <c:pt idx="321">
                  <c:v>1.4032574129937441</c:v>
                </c:pt>
                <c:pt idx="322">
                  <c:v>1.4038460973722986</c:v>
                </c:pt>
                <c:pt idx="323">
                  <c:v>1.4044161447120871</c:v>
                </c:pt>
                <c:pt idx="324">
                  <c:v>1.4049675205813692</c:v>
                </c:pt>
                <c:pt idx="325">
                  <c:v>1.4055192212208847</c:v>
                </c:pt>
                <c:pt idx="326">
                  <c:v>1.4060522061045564</c:v>
                </c:pt>
                <c:pt idx="327">
                  <c:v>1.4065854942143445</c:v>
                </c:pt>
                <c:pt idx="328">
                  <c:v>1.4071000237107427</c:v>
                </c:pt>
                <c:pt idx="329">
                  <c:v>1.4076148355814069</c:v>
                </c:pt>
                <c:pt idx="330">
                  <c:v>1.4081108474191386</c:v>
                </c:pt>
                <c:pt idx="331">
                  <c:v>1.4085880291633974</c:v>
                </c:pt>
                <c:pt idx="332">
                  <c:v>1.4090654535103653</c:v>
                </c:pt>
                <c:pt idx="333">
                  <c:v>1.4095240092767647</c:v>
                </c:pt>
                <c:pt idx="334">
                  <c:v>1.409982788923053</c:v>
                </c:pt>
                <c:pt idx="335">
                  <c:v>1.4104226629673593</c:v>
                </c:pt>
                <c:pt idx="336">
                  <c:v>1.410843604693661</c:v>
                </c:pt>
                <c:pt idx="337">
                  <c:v>1.4112647348936589</c:v>
                </c:pt>
                <c:pt idx="338">
                  <c:v>1.4116668987331458</c:v>
                </c:pt>
                <c:pt idx="339">
                  <c:v>1.4120500717560232</c:v>
                </c:pt>
                <c:pt idx="340">
                  <c:v>1.4124334008087978</c:v>
                </c:pt>
                <c:pt idx="341">
                  <c:v>1.412797708008795</c:v>
                </c:pt>
                <c:pt idx="342">
                  <c:v>1.4131429711769339</c:v>
                </c:pt>
                <c:pt idx="343">
                  <c:v>1.4134883609250022</c:v>
                </c:pt>
                <c:pt idx="344">
                  <c:v>1.4138146786364432</c:v>
                </c:pt>
                <c:pt idx="345">
                  <c:v>1.4141219044247282</c:v>
                </c:pt>
                <c:pt idx="346">
                  <c:v>1.414429230365398</c:v>
                </c:pt>
                <c:pt idx="347">
                  <c:v>1.4147174394322015</c:v>
                </c:pt>
                <c:pt idx="348">
                  <c:v>1.4149865140451137</c:v>
                </c:pt>
                <c:pt idx="349">
                  <c:v>1.415236437785333</c:v>
                </c:pt>
                <c:pt idx="350">
                  <c:v>1.4154864277460351</c:v>
                </c:pt>
                <c:pt idx="351">
                  <c:v>1.4157172465055694</c:v>
                </c:pt>
                <c:pt idx="352">
                  <c:v>1.4159481217280014</c:v>
                </c:pt>
                <c:pt idx="353">
                  <c:v>1.4161405608913624</c:v>
                </c:pt>
                <c:pt idx="354">
                  <c:v>1.4163330392885216</c:v>
                </c:pt>
                <c:pt idx="355">
                  <c:v>1.4165255569301436</c:v>
                </c:pt>
                <c:pt idx="356">
                  <c:v>1.4166795993066259</c:v>
                </c:pt>
                <c:pt idx="357">
                  <c:v>1.4168336668118562</c:v>
                </c:pt>
                <c:pt idx="358">
                  <c:v>1.4169684964966585</c:v>
                </c:pt>
                <c:pt idx="359">
                  <c:v>1.417084080116856</c:v>
                </c:pt>
                <c:pt idx="360">
                  <c:v>1.4171996778800477</c:v>
                </c:pt>
                <c:pt idx="361">
                  <c:v>1.4172960201547151</c:v>
                </c:pt>
                <c:pt idx="362">
                  <c:v>1.4173731010479977</c:v>
                </c:pt>
                <c:pt idx="363">
                  <c:v>1.417430915844645</c:v>
                </c:pt>
                <c:pt idx="364">
                  <c:v>1.4174887341787712</c:v>
                </c:pt>
                <c:pt idx="365">
                  <c:v>1.4175465560506662</c:v>
                </c:pt>
              </c:numCache>
            </c:numRef>
          </c:val>
        </c:ser>
        <c:marker val="1"/>
        <c:axId val="105352576"/>
        <c:axId val="105731584"/>
      </c:lineChart>
      <c:catAx>
        <c:axId val="105352576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День года</a:t>
                </a:r>
              </a:p>
            </c:rich>
          </c:tx>
          <c:layout/>
        </c:title>
        <c:numFmt formatCode="0" sourceLinked="1"/>
        <c:tickLblPos val="nextTo"/>
        <c:spPr>
          <a:ln w="25400">
            <a:solidFill>
              <a:srgbClr val="0000FF"/>
            </a:solidFill>
          </a:ln>
        </c:spPr>
        <c:txPr>
          <a:bodyPr/>
          <a:lstStyle/>
          <a:p>
            <a:pPr>
              <a:defRPr sz="800"/>
            </a:pPr>
            <a:endParaRPr lang="ru-RU"/>
          </a:p>
        </c:txPr>
        <c:crossAx val="105731584"/>
        <c:crosses val="autoZero"/>
        <c:auto val="1"/>
        <c:lblAlgn val="ctr"/>
        <c:lblOffset val="100"/>
        <c:tickLblSkip val="10"/>
        <c:tickMarkSkip val="10"/>
      </c:catAx>
      <c:valAx>
        <c:axId val="10573158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ru-RU"/>
                  <a:t>Радиация, кВт/м</a:t>
                </a:r>
                <a:r>
                  <a:rPr lang="ru-RU" baseline="30000"/>
                  <a:t>2</a:t>
                </a:r>
              </a:p>
            </c:rich>
          </c:tx>
          <c:layout/>
        </c:title>
        <c:numFmt formatCode="0.00" sourceLinked="0"/>
        <c:tickLblPos val="nextTo"/>
        <c:spPr>
          <a:ln w="25400">
            <a:solidFill>
              <a:srgbClr val="0000FF"/>
            </a:solidFill>
          </a:ln>
        </c:spPr>
        <c:txPr>
          <a:bodyPr/>
          <a:lstStyle/>
          <a:p>
            <a:pPr>
              <a:defRPr sz="800"/>
            </a:pPr>
            <a:endParaRPr lang="ru-RU"/>
          </a:p>
        </c:txPr>
        <c:crossAx val="105352576"/>
        <c:crossesAt val="1"/>
        <c:crossBetween val="midCat"/>
        <c:majorUnit val="1.0000000000000005E-2"/>
      </c:valAx>
    </c:plotArea>
    <c:plotVisOnly val="1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7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10.emf"/><Relationship Id="rId1" Type="http://schemas.openxmlformats.org/officeDocument/2006/relationships/image" Target="../media/image9.emf"/><Relationship Id="rId6" Type="http://schemas.openxmlformats.org/officeDocument/2006/relationships/image" Target="../media/image14.emf"/><Relationship Id="rId5" Type="http://schemas.openxmlformats.org/officeDocument/2006/relationships/image" Target="../media/image13.emf"/><Relationship Id="rId4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365275</xdr:colOff>
      <xdr:row>7</xdr:row>
      <xdr:rowOff>106436</xdr:rowOff>
    </xdr:from>
    <xdr:to>
      <xdr:col>16</xdr:col>
      <xdr:colOff>254362</xdr:colOff>
      <xdr:row>11</xdr:row>
      <xdr:rowOff>70514</xdr:rowOff>
    </xdr:to>
    <xdr:grpSp>
      <xdr:nvGrpSpPr>
        <xdr:cNvPr id="11" name="Группа 10"/>
        <xdr:cNvGrpSpPr/>
      </xdr:nvGrpSpPr>
      <xdr:grpSpPr>
        <a:xfrm>
          <a:off x="4327675" y="1445379"/>
          <a:ext cx="3916801" cy="769621"/>
          <a:chOff x="6256867" y="914400"/>
          <a:chExt cx="4808220" cy="752687"/>
        </a:xfrm>
      </xdr:grpSpPr>
      <xdr:pic>
        <xdr:nvPicPr>
          <xdr:cNvPr id="2" name="Picture 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6256867" y="1100666"/>
            <a:ext cx="4808220" cy="193887"/>
          </a:xfrm>
          <a:prstGeom prst="rect">
            <a:avLst/>
          </a:prstGeom>
          <a:noFill/>
        </xdr:spPr>
      </xdr:pic>
      <xdr:pic>
        <xdr:nvPicPr>
          <xdr:cNvPr id="2057" name="Picture 9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6256867" y="914400"/>
            <a:ext cx="4808220" cy="193887"/>
          </a:xfrm>
          <a:prstGeom prst="rect">
            <a:avLst/>
          </a:prstGeom>
          <a:noFill/>
        </xdr:spPr>
      </xdr:pic>
      <xdr:pic>
        <xdr:nvPicPr>
          <xdr:cNvPr id="2058" name="Picture 10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6256867" y="1286933"/>
            <a:ext cx="4808220" cy="193886"/>
          </a:xfrm>
          <a:prstGeom prst="rect">
            <a:avLst/>
          </a:prstGeom>
          <a:noFill/>
        </xdr:spPr>
      </xdr:pic>
      <xdr:pic>
        <xdr:nvPicPr>
          <xdr:cNvPr id="2059" name="Picture 11"/>
          <xdr:cNvPicPr>
            <a:picLocks noChangeAspect="1" noChangeArrowheads="1"/>
          </xdr:cNvPicPr>
        </xdr:nvPicPr>
        <xdr:blipFill>
          <a:blip xmlns:r="http://schemas.openxmlformats.org/officeDocument/2006/relationships" r:embed="rId4"/>
          <a:srcRect/>
          <a:stretch>
            <a:fillRect/>
          </a:stretch>
        </xdr:blipFill>
        <xdr:spPr bwMode="auto">
          <a:xfrm>
            <a:off x="6256867" y="1473200"/>
            <a:ext cx="4808220" cy="193887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21</xdr:col>
      <xdr:colOff>21771</xdr:colOff>
      <xdr:row>4</xdr:row>
      <xdr:rowOff>91168</xdr:rowOff>
    </xdr:from>
    <xdr:to>
      <xdr:col>28</xdr:col>
      <xdr:colOff>486591</xdr:colOff>
      <xdr:row>11</xdr:row>
      <xdr:rowOff>19050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0907485" y="853168"/>
          <a:ext cx="4808220" cy="1310368"/>
        </a:xfrm>
        <a:prstGeom prst="rect">
          <a:avLst/>
        </a:prstGeom>
        <a:noFill/>
      </xdr:spPr>
    </xdr:pic>
    <xdr:clientData/>
  </xdr:twoCellAnchor>
  <xdr:twoCellAnchor>
    <xdr:from>
      <xdr:col>5</xdr:col>
      <xdr:colOff>250371</xdr:colOff>
      <xdr:row>16</xdr:row>
      <xdr:rowOff>97972</xdr:rowOff>
    </xdr:from>
    <xdr:to>
      <xdr:col>16</xdr:col>
      <xdr:colOff>97972</xdr:colOff>
      <xdr:row>18</xdr:row>
      <xdr:rowOff>21772</xdr:rowOff>
    </xdr:to>
    <xdr:sp macro="" textlink="">
      <xdr:nvSpPr>
        <xdr:cNvPr id="9" name="Развернутая стрелка 8"/>
        <xdr:cNvSpPr/>
      </xdr:nvSpPr>
      <xdr:spPr>
        <a:xfrm>
          <a:off x="2993571" y="1839686"/>
          <a:ext cx="5094515" cy="304800"/>
        </a:xfrm>
        <a:prstGeom prst="utur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239486</xdr:colOff>
      <xdr:row>1</xdr:row>
      <xdr:rowOff>141516</xdr:rowOff>
    </xdr:from>
    <xdr:to>
      <xdr:col>19</xdr:col>
      <xdr:colOff>108857</xdr:colOff>
      <xdr:row>3</xdr:row>
      <xdr:rowOff>65316</xdr:rowOff>
    </xdr:to>
    <xdr:sp macro="" textlink="">
      <xdr:nvSpPr>
        <xdr:cNvPr id="12" name="Развернутая стрелка 11"/>
        <xdr:cNvSpPr/>
      </xdr:nvSpPr>
      <xdr:spPr>
        <a:xfrm flipV="1">
          <a:off x="8229600" y="326573"/>
          <a:ext cx="1545771" cy="293914"/>
        </a:xfrm>
        <a:prstGeom prst="uturnArrow">
          <a:avLst>
            <a:gd name="adj1" fmla="val 29000"/>
            <a:gd name="adj2" fmla="val 25000"/>
            <a:gd name="adj3" fmla="val 25000"/>
            <a:gd name="adj4" fmla="val 50000"/>
            <a:gd name="adj5" fmla="val 71297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0</xdr:colOff>
      <xdr:row>1</xdr:row>
      <xdr:rowOff>174172</xdr:rowOff>
    </xdr:from>
    <xdr:to>
      <xdr:col>26</xdr:col>
      <xdr:colOff>21772</xdr:colOff>
      <xdr:row>16</xdr:row>
      <xdr:rowOff>152400</xdr:rowOff>
    </xdr:to>
    <xdr:cxnSp macro="">
      <xdr:nvCxnSpPr>
        <xdr:cNvPr id="14" name="Прямая со стрелкой 13"/>
        <xdr:cNvCxnSpPr/>
      </xdr:nvCxnSpPr>
      <xdr:spPr>
        <a:xfrm>
          <a:off x="5181600" y="359229"/>
          <a:ext cx="8773886" cy="290648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</xdr:colOff>
      <xdr:row>1</xdr:row>
      <xdr:rowOff>91440</xdr:rowOff>
    </xdr:from>
    <xdr:to>
      <xdr:col>13</xdr:col>
      <xdr:colOff>373380</xdr:colOff>
      <xdr:row>16</xdr:row>
      <xdr:rowOff>129540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419100</xdr:colOff>
      <xdr:row>1</xdr:row>
      <xdr:rowOff>91439</xdr:rowOff>
    </xdr:from>
    <xdr:to>
      <xdr:col>22</xdr:col>
      <xdr:colOff>182880</xdr:colOff>
      <xdr:row>16</xdr:row>
      <xdr:rowOff>135466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17</xdr:row>
      <xdr:rowOff>0</xdr:rowOff>
    </xdr:from>
    <xdr:to>
      <xdr:col>13</xdr:col>
      <xdr:colOff>388620</xdr:colOff>
      <xdr:row>32</xdr:row>
      <xdr:rowOff>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4677" cy="6060831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3258" cy="606457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281944</xdr:colOff>
      <xdr:row>4</xdr:row>
      <xdr:rowOff>91446</xdr:rowOff>
    </xdr:from>
    <xdr:to>
      <xdr:col>13</xdr:col>
      <xdr:colOff>387431</xdr:colOff>
      <xdr:row>25</xdr:row>
      <xdr:rowOff>53295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82544" y="845826"/>
          <a:ext cx="3808807" cy="3802329"/>
        </a:xfrm>
        <a:prstGeom prst="rect">
          <a:avLst/>
        </a:prstGeom>
        <a:noFill/>
        <a:ln w="28575">
          <a:solidFill>
            <a:srgbClr val="FF0000"/>
          </a:solidFill>
          <a:miter lim="800000"/>
          <a:headEnd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51647</xdr:colOff>
      <xdr:row>0</xdr:row>
      <xdr:rowOff>0</xdr:rowOff>
    </xdr:from>
    <xdr:to>
      <xdr:col>7</xdr:col>
      <xdr:colOff>603553</xdr:colOff>
      <xdr:row>9</xdr:row>
      <xdr:rowOff>171449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99647" y="0"/>
          <a:ext cx="1771106" cy="1847849"/>
        </a:xfrm>
        <a:prstGeom prst="rect">
          <a:avLst/>
        </a:prstGeom>
        <a:noFill/>
      </xdr:spPr>
    </xdr:pic>
    <xdr:clientData/>
  </xdr:twoCellAnchor>
  <xdr:twoCellAnchor editAs="oneCell">
    <xdr:from>
      <xdr:col>24</xdr:col>
      <xdr:colOff>200026</xdr:colOff>
      <xdr:row>0</xdr:row>
      <xdr:rowOff>0</xdr:rowOff>
    </xdr:from>
    <xdr:to>
      <xdr:col>31</xdr:col>
      <xdr:colOff>103081</xdr:colOff>
      <xdr:row>29</xdr:row>
      <xdr:rowOff>115375</xdr:rowOff>
    </xdr:to>
    <xdr:pic>
      <xdr:nvPicPr>
        <xdr:cNvPr id="410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830426" y="0"/>
          <a:ext cx="4170255" cy="5363650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5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6.xml"/><Relationship Id="rId6" Type="http://schemas.openxmlformats.org/officeDocument/2006/relationships/oleObject" Target="../embeddings/oleObject4.bin"/><Relationship Id="rId5" Type="http://schemas.openxmlformats.org/officeDocument/2006/relationships/oleObject" Target="../embeddings/oleObject3.bin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388"/>
  <sheetViews>
    <sheetView showGridLines="0" tabSelected="1" zoomScale="70" zoomScaleNormal="70" workbookViewId="0">
      <selection activeCell="AC14" sqref="AC14"/>
    </sheetView>
  </sheetViews>
  <sheetFormatPr defaultRowHeight="14.4"/>
  <cols>
    <col min="1" max="1" width="6.6640625" customWidth="1"/>
    <col min="3" max="3" width="6.6640625" customWidth="1"/>
    <col min="10" max="10" width="4.6640625" customWidth="1"/>
    <col min="11" max="11" width="5" customWidth="1"/>
    <col min="12" max="12" width="4.6640625" customWidth="1"/>
    <col min="13" max="17" width="6.6640625" customWidth="1"/>
    <col min="23" max="23" width="9.88671875" customWidth="1"/>
    <col min="24" max="24" width="7.88671875" customWidth="1"/>
    <col min="27" max="27" width="10" customWidth="1"/>
  </cols>
  <sheetData>
    <row r="1" spans="1:32">
      <c r="A1" s="281" t="s">
        <v>108</v>
      </c>
      <c r="B1" s="282"/>
      <c r="C1" s="282"/>
      <c r="D1" s="282"/>
      <c r="E1" s="282"/>
      <c r="F1" s="283" t="s">
        <v>97</v>
      </c>
      <c r="G1" s="283"/>
      <c r="H1" s="284">
        <f>Расчет!Z387</f>
        <v>149.62064754098361</v>
      </c>
      <c r="I1" s="299" t="s">
        <v>103</v>
      </c>
      <c r="J1" s="280"/>
      <c r="K1" s="271" t="s">
        <v>28</v>
      </c>
      <c r="L1" s="271"/>
      <c r="M1" s="271"/>
      <c r="N1" s="271"/>
      <c r="O1" s="309" t="s">
        <v>29</v>
      </c>
      <c r="P1" s="309"/>
      <c r="Q1" s="279">
        <f>S2+T2/60</f>
        <v>0.58333333333333337</v>
      </c>
      <c r="R1" s="276" t="s">
        <v>35</v>
      </c>
      <c r="S1" s="278" t="s">
        <v>19</v>
      </c>
      <c r="T1" s="277" t="s">
        <v>17</v>
      </c>
      <c r="U1" s="280"/>
      <c r="V1" s="242" t="s">
        <v>92</v>
      </c>
      <c r="W1" s="337" t="s">
        <v>115</v>
      </c>
      <c r="X1" s="338">
        <f>(-1)*SIN(_fi*PI()/180)</f>
        <v>-0.83214774868291241</v>
      </c>
    </row>
    <row r="2" spans="1:32" ht="15" thickBot="1">
      <c r="A2" s="285" t="s">
        <v>98</v>
      </c>
      <c r="B2" s="286"/>
      <c r="C2" s="286"/>
      <c r="D2" s="286"/>
      <c r="E2" s="286"/>
      <c r="F2" s="287" t="s">
        <v>99</v>
      </c>
      <c r="G2" s="287"/>
      <c r="H2" s="288">
        <v>1.37</v>
      </c>
      <c r="I2" s="289">
        <f>AA387</f>
        <v>1.3705801482093933</v>
      </c>
      <c r="J2" s="280"/>
      <c r="K2" s="280"/>
      <c r="L2" s="280"/>
      <c r="M2" s="280"/>
      <c r="N2" s="280"/>
      <c r="O2" s="280"/>
      <c r="P2" s="280"/>
      <c r="Q2" s="280"/>
      <c r="R2" s="280"/>
      <c r="S2" s="275">
        <v>0</v>
      </c>
      <c r="T2" s="274">
        <v>35</v>
      </c>
      <c r="U2" s="280"/>
      <c r="V2" s="339" t="s">
        <v>93</v>
      </c>
      <c r="W2" s="235" t="s">
        <v>116</v>
      </c>
      <c r="X2" s="340">
        <f>(-1)*COS(_fi*PI()/180)</f>
        <v>-0.55455398687770741</v>
      </c>
    </row>
    <row r="3" spans="1:32">
      <c r="A3" s="301" t="s">
        <v>114</v>
      </c>
      <c r="B3" s="301"/>
      <c r="C3" s="301"/>
      <c r="D3" s="301"/>
      <c r="E3" s="301"/>
      <c r="F3" s="302"/>
      <c r="G3" s="293" t="s">
        <v>19</v>
      </c>
      <c r="H3" s="294" t="s">
        <v>17</v>
      </c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339" t="s">
        <v>94</v>
      </c>
      <c r="W3" s="235"/>
      <c r="X3" s="35">
        <v>-1</v>
      </c>
    </row>
    <row r="4" spans="1:32" ht="15" thickBot="1">
      <c r="A4" s="303"/>
      <c r="B4" s="303"/>
      <c r="C4" s="303"/>
      <c r="D4" s="303"/>
      <c r="E4" s="303"/>
      <c r="F4" s="304"/>
      <c r="G4" s="295">
        <v>0</v>
      </c>
      <c r="H4" s="296">
        <v>16</v>
      </c>
      <c r="I4" s="273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324" t="s">
        <v>95</v>
      </c>
      <c r="W4" s="341"/>
      <c r="X4" s="38">
        <v>1</v>
      </c>
    </row>
    <row r="5" spans="1:32" ht="15">
      <c r="A5" s="290" t="s">
        <v>112</v>
      </c>
      <c r="B5" s="291"/>
      <c r="C5" s="291"/>
      <c r="D5" s="291"/>
      <c r="E5" s="292"/>
      <c r="F5" s="311" t="s">
        <v>117</v>
      </c>
      <c r="G5" s="297">
        <f>G4+H4/60</f>
        <v>0.26666666666666666</v>
      </c>
      <c r="H5" s="308" t="s">
        <v>34</v>
      </c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0"/>
      <c r="X5" s="280"/>
    </row>
    <row r="6" spans="1:32" ht="15" thickBot="1">
      <c r="A6" s="285" t="s">
        <v>113</v>
      </c>
      <c r="B6" s="286"/>
      <c r="C6" s="286"/>
      <c r="D6" s="286"/>
      <c r="E6" s="286"/>
      <c r="F6" s="305" t="s">
        <v>32</v>
      </c>
      <c r="G6" s="298">
        <f>90+_ref+_rs</f>
        <v>90.85</v>
      </c>
      <c r="H6" s="18" t="s">
        <v>33</v>
      </c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280"/>
      <c r="U6" s="280"/>
      <c r="V6" s="280"/>
      <c r="W6" s="280"/>
      <c r="X6" s="280"/>
    </row>
    <row r="7" spans="1:32">
      <c r="A7" s="280"/>
      <c r="B7" s="280"/>
      <c r="C7" s="280"/>
      <c r="D7" s="280"/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P7" s="280"/>
      <c r="Q7" s="280"/>
      <c r="R7" s="280"/>
      <c r="S7" s="280"/>
      <c r="T7" s="280"/>
      <c r="U7" s="280"/>
      <c r="V7" s="280"/>
      <c r="W7" s="280"/>
      <c r="X7" s="280"/>
      <c r="AB7" s="158"/>
      <c r="AC7" s="158"/>
      <c r="AD7" s="158"/>
      <c r="AE7" s="158"/>
      <c r="AF7" s="158"/>
    </row>
    <row r="8" spans="1:32" ht="15" thickBot="1">
      <c r="A8" s="1" t="s">
        <v>14</v>
      </c>
      <c r="B8" s="280"/>
      <c r="C8" s="280"/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280"/>
      <c r="P8" s="280"/>
      <c r="Q8" s="280"/>
      <c r="R8" s="280"/>
      <c r="S8" s="280"/>
      <c r="T8" s="280"/>
      <c r="U8" s="280"/>
      <c r="V8" s="280"/>
      <c r="W8" s="280"/>
      <c r="X8" s="280"/>
      <c r="AA8" s="158"/>
      <c r="AB8" s="158"/>
      <c r="AC8" s="158"/>
      <c r="AD8" s="158"/>
      <c r="AE8" s="158"/>
      <c r="AF8" s="158"/>
    </row>
    <row r="9" spans="1:32">
      <c r="A9" s="312"/>
      <c r="B9" s="313" t="s">
        <v>16</v>
      </c>
      <c r="C9" s="314" t="s">
        <v>17</v>
      </c>
      <c r="D9" s="312"/>
      <c r="E9" s="313"/>
      <c r="F9" s="315" t="s">
        <v>19</v>
      </c>
      <c r="G9" s="316" t="s">
        <v>17</v>
      </c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0"/>
      <c r="X9" s="280"/>
      <c r="AA9" s="158"/>
      <c r="AB9" s="158"/>
      <c r="AC9" s="158"/>
      <c r="AD9" s="158"/>
      <c r="AE9" s="272"/>
      <c r="AF9" s="158"/>
    </row>
    <row r="10" spans="1:32" ht="16.2">
      <c r="A10" s="317" t="s">
        <v>15</v>
      </c>
      <c r="B10" s="318">
        <v>23</v>
      </c>
      <c r="C10" s="319">
        <v>26.5</v>
      </c>
      <c r="D10" s="320" t="s">
        <v>18</v>
      </c>
      <c r="E10" s="321" t="s">
        <v>118</v>
      </c>
      <c r="F10" s="322">
        <v>56</v>
      </c>
      <c r="G10" s="323">
        <v>19</v>
      </c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66"/>
      <c r="W10" s="266"/>
      <c r="X10" s="266"/>
      <c r="Y10" s="306"/>
      <c r="Z10" s="307"/>
    </row>
    <row r="11" spans="1:32" ht="16.8" thickBot="1">
      <c r="A11" s="324" t="s">
        <v>15</v>
      </c>
      <c r="B11" s="325">
        <f>B10+C10/60</f>
        <v>23.441666666666666</v>
      </c>
      <c r="C11" s="18" t="s">
        <v>31</v>
      </c>
      <c r="D11" s="326" t="s">
        <v>18</v>
      </c>
      <c r="E11" s="327" t="s">
        <v>118</v>
      </c>
      <c r="F11" s="328">
        <f>F10+G10/60</f>
        <v>56.31666666666667</v>
      </c>
      <c r="G11" s="18" t="s">
        <v>30</v>
      </c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329"/>
      <c r="W11" s="329"/>
      <c r="X11" s="329"/>
      <c r="Y11" s="158"/>
      <c r="Z11" s="158"/>
    </row>
    <row r="12" spans="1:32">
      <c r="A12" s="330"/>
      <c r="B12" s="138" t="s">
        <v>21</v>
      </c>
      <c r="C12" s="138" t="s">
        <v>17</v>
      </c>
      <c r="D12" s="138"/>
      <c r="E12" s="136"/>
      <c r="F12" s="280"/>
      <c r="G12" s="280"/>
      <c r="H12" s="280"/>
      <c r="I12" s="280"/>
      <c r="J12" s="280"/>
      <c r="K12" s="280"/>
      <c r="L12" s="280"/>
      <c r="M12" s="280"/>
      <c r="N12" s="280"/>
      <c r="O12" s="280"/>
      <c r="P12" s="135"/>
      <c r="Q12" s="280"/>
      <c r="R12" s="280"/>
      <c r="S12" s="280"/>
      <c r="T12" s="280"/>
      <c r="U12" s="280"/>
      <c r="V12" s="280"/>
      <c r="W12" s="280"/>
      <c r="X12" s="280"/>
    </row>
    <row r="13" spans="1:32" ht="15" thickBot="1">
      <c r="A13" s="310"/>
      <c r="B13" s="310">
        <v>3</v>
      </c>
      <c r="C13" s="310">
        <v>0</v>
      </c>
      <c r="D13" s="310"/>
      <c r="E13" s="280"/>
      <c r="F13" s="280"/>
      <c r="G13" s="280"/>
      <c r="H13" s="300" t="s">
        <v>45</v>
      </c>
      <c r="I13" s="280"/>
      <c r="J13" s="280"/>
      <c r="K13" s="280"/>
      <c r="L13" s="280"/>
      <c r="M13" s="280"/>
      <c r="N13" s="280"/>
      <c r="O13" s="280"/>
      <c r="P13" s="280"/>
      <c r="Q13" s="280"/>
      <c r="R13" s="280"/>
      <c r="S13" s="280"/>
      <c r="T13" s="329"/>
      <c r="U13" s="159"/>
      <c r="V13" s="280"/>
      <c r="W13" s="162"/>
      <c r="X13" s="280"/>
    </row>
    <row r="14" spans="1:32" ht="15" thickBot="1">
      <c r="A14" s="310" t="s">
        <v>26</v>
      </c>
      <c r="B14" s="310">
        <f>B13*15+C13/60</f>
        <v>45</v>
      </c>
      <c r="C14" s="262">
        <f>INT(B14)</f>
        <v>45</v>
      </c>
      <c r="D14" s="5">
        <f>MOD(B14,1)*60</f>
        <v>0</v>
      </c>
      <c r="E14" s="137">
        <f>(INT(C14/15))</f>
        <v>3</v>
      </c>
      <c r="F14" s="29">
        <f>MOD(C14,15)*4+INT(D14/15)</f>
        <v>0</v>
      </c>
      <c r="G14" s="264">
        <f>MOD(D14,15)*4</f>
        <v>0</v>
      </c>
      <c r="H14" s="265">
        <f>E14+F14/60+G14/3600</f>
        <v>3</v>
      </c>
      <c r="I14" s="280"/>
      <c r="J14" s="280"/>
      <c r="K14" s="280"/>
      <c r="L14" s="280"/>
      <c r="M14" s="280"/>
      <c r="N14" s="280"/>
      <c r="O14" s="280"/>
      <c r="P14" s="280"/>
      <c r="Q14" s="280"/>
      <c r="R14" s="280"/>
      <c r="S14" s="280"/>
      <c r="T14" s="160"/>
      <c r="U14" s="161"/>
      <c r="V14" s="280"/>
      <c r="W14" s="163"/>
      <c r="X14" s="331"/>
    </row>
    <row r="15" spans="1:32" ht="15" thickBot="1">
      <c r="A15" s="332" t="s">
        <v>47</v>
      </c>
      <c r="B15" s="333"/>
      <c r="C15" s="263">
        <f>CEILING(B14/15,1)</f>
        <v>3</v>
      </c>
      <c r="D15" s="334" t="s">
        <v>48</v>
      </c>
      <c r="E15" s="280"/>
      <c r="F15" s="280"/>
      <c r="G15" s="280"/>
      <c r="H15" s="280"/>
      <c r="I15" s="280"/>
      <c r="J15" s="280"/>
      <c r="K15" s="280"/>
      <c r="L15" s="280"/>
      <c r="M15" s="280"/>
      <c r="N15" s="280"/>
      <c r="O15" s="280"/>
      <c r="P15" s="280"/>
      <c r="Q15" s="280"/>
      <c r="R15" s="335"/>
      <c r="S15" s="336"/>
      <c r="T15" s="329"/>
      <c r="U15" s="329"/>
      <c r="V15" s="280"/>
      <c r="W15" s="280"/>
      <c r="X15" s="280"/>
    </row>
    <row r="16" spans="1:32">
      <c r="A16" s="1"/>
      <c r="D16" s="30"/>
      <c r="U16" s="48"/>
      <c r="V16" s="52"/>
    </row>
    <row r="17" spans="1:28" ht="15" thickBot="1">
      <c r="A17" s="1"/>
      <c r="D17" s="30"/>
      <c r="U17" s="48"/>
      <c r="V17" s="52"/>
    </row>
    <row r="18" spans="1:28" ht="15" thickBot="1">
      <c r="A18" s="2"/>
      <c r="N18" s="2"/>
      <c r="R18" s="61"/>
      <c r="S18" s="61"/>
      <c r="U18" s="268" t="s">
        <v>109</v>
      </c>
      <c r="V18" s="269"/>
      <c r="W18" s="269"/>
      <c r="X18" s="269"/>
      <c r="Y18" s="270"/>
      <c r="Z18" s="342" t="s">
        <v>103</v>
      </c>
      <c r="AA18" s="343"/>
    </row>
    <row r="19" spans="1:28" ht="15" thickBot="1">
      <c r="A19" s="215" t="s">
        <v>106</v>
      </c>
      <c r="N19" s="348" t="s">
        <v>43</v>
      </c>
      <c r="O19" s="349"/>
      <c r="P19" s="350" t="s">
        <v>44</v>
      </c>
      <c r="Q19" s="351"/>
      <c r="R19" s="349" t="s">
        <v>46</v>
      </c>
      <c r="S19" s="349"/>
      <c r="T19" s="352" t="s">
        <v>50</v>
      </c>
      <c r="U19" s="357" t="s">
        <v>51</v>
      </c>
      <c r="V19" s="269" t="s">
        <v>27</v>
      </c>
      <c r="W19" s="269"/>
      <c r="X19" s="270"/>
      <c r="Y19" s="358" t="s">
        <v>89</v>
      </c>
      <c r="Z19" s="342" t="s">
        <v>100</v>
      </c>
      <c r="AA19" s="343"/>
      <c r="AB19" s="154"/>
    </row>
    <row r="20" spans="1:28" ht="16.8">
      <c r="A20" s="25" t="s">
        <v>25</v>
      </c>
      <c r="B20" s="3" t="s">
        <v>2</v>
      </c>
      <c r="C20" s="182" t="s">
        <v>1</v>
      </c>
      <c r="D20" s="190" t="s">
        <v>39</v>
      </c>
      <c r="E20" s="191" t="s">
        <v>36</v>
      </c>
      <c r="F20" s="192" t="s">
        <v>20</v>
      </c>
      <c r="G20" s="189" t="s">
        <v>38</v>
      </c>
      <c r="H20" s="173" t="s">
        <v>37</v>
      </c>
      <c r="I20" s="173" t="s">
        <v>17</v>
      </c>
      <c r="J20" s="28" t="s">
        <v>21</v>
      </c>
      <c r="K20" s="28" t="s">
        <v>17</v>
      </c>
      <c r="L20" s="28" t="s">
        <v>22</v>
      </c>
      <c r="M20" s="174" t="s">
        <v>40</v>
      </c>
      <c r="N20" s="344" t="s">
        <v>41</v>
      </c>
      <c r="O20" s="138" t="s">
        <v>42</v>
      </c>
      <c r="P20" s="345" t="s">
        <v>87</v>
      </c>
      <c r="Q20" s="345" t="s">
        <v>88</v>
      </c>
      <c r="R20" s="346" t="s">
        <v>84</v>
      </c>
      <c r="S20" s="347" t="s">
        <v>85</v>
      </c>
      <c r="T20" s="202" t="s">
        <v>49</v>
      </c>
      <c r="U20" s="353" t="s">
        <v>110</v>
      </c>
      <c r="V20" s="345" t="s">
        <v>52</v>
      </c>
      <c r="W20" s="345" t="s">
        <v>53</v>
      </c>
      <c r="X20" s="354" t="s">
        <v>54</v>
      </c>
      <c r="Y20" s="355" t="s">
        <v>111</v>
      </c>
      <c r="Z20" s="267" t="s">
        <v>104</v>
      </c>
      <c r="AA20" s="356" t="s">
        <v>101</v>
      </c>
      <c r="AB20" s="155"/>
    </row>
    <row r="21" spans="1:28">
      <c r="A21" s="23">
        <v>0</v>
      </c>
      <c r="B21" s="3" t="s">
        <v>0</v>
      </c>
      <c r="C21" s="183">
        <v>1</v>
      </c>
      <c r="D21" s="193">
        <f t="shared" ref="D21:D84" si="0">ASIN(SIN(_ee*PI()/180)*SIN(((360/365)*(A21-81))*PI()/180))*180/PI()</f>
        <v>-23.056499102084874</v>
      </c>
      <c r="E21" s="20">
        <f t="shared" ref="E21:E84" si="1">(180/PI())*ASIN(TAN(D21*PI()/180)*(1/TAN(_ee*PI()/180)))</f>
        <v>-79.002252721702121</v>
      </c>
      <c r="F21" s="194">
        <f t="shared" ref="F21:F85" si="2">7.8*SIN((A21*360/365-2)*PI()/180)+10*SIN((2*A21*360/365+10)*PI()/180)</f>
        <v>1.4642657023897958</v>
      </c>
      <c r="G21" s="20">
        <f t="shared" ref="G21:G84" si="3">ACOS((COS(_z*PI()/180)-SIN(_fi*PI()/180)*SIN(D21*PI()/180))/(COS(_fi*PI()/180)*COS(D21*PI()/180)))*180/PI()</f>
        <v>52.437349470451814</v>
      </c>
      <c r="H21" s="5">
        <f>INT(G21)</f>
        <v>52</v>
      </c>
      <c r="I21" s="5">
        <f>MOD(G21,1)*60</f>
        <v>26.240968227108823</v>
      </c>
      <c r="J21" s="29">
        <f>(INT(H21/15))</f>
        <v>3</v>
      </c>
      <c r="K21" s="29">
        <f>MOD(H21,15)*4+INT(I21/15)</f>
        <v>29</v>
      </c>
      <c r="L21" s="29">
        <f>MOD(I21,15)*4</f>
        <v>44.963872908435292</v>
      </c>
      <c r="M21" s="175">
        <f>J21+K21/60+L21/3600</f>
        <v>3.4958232980301212</v>
      </c>
      <c r="N21" s="170">
        <f>12-M21</f>
        <v>8.5041767019698788</v>
      </c>
      <c r="O21" s="14">
        <f>12+M21</f>
        <v>15.495823298030121</v>
      </c>
      <c r="P21" s="50">
        <f>N21+F21/60</f>
        <v>8.5285811303430421</v>
      </c>
      <c r="Q21" s="50">
        <f>O21+F21/60</f>
        <v>15.520227726403284</v>
      </c>
      <c r="R21" s="44">
        <f t="shared" ref="R21" si="4">P21-_lam+_nn</f>
        <v>8.5285811303430421</v>
      </c>
      <c r="S21" s="26">
        <f t="shared" ref="S21" si="5">Q21-_lam+_nn</f>
        <v>15.520227726403284</v>
      </c>
      <c r="T21" s="203">
        <f>S21-R21</f>
        <v>6.9916465960602423</v>
      </c>
      <c r="U21" s="77">
        <f t="shared" ref="U21:U52" si="6">ASIN((COS(D21*PI()/180)*SIN(G21*PI()/180))/(SIN(_z*PI()/180)))*180/PI()</f>
        <v>46.840047303781247</v>
      </c>
      <c r="V21" s="4">
        <f>180-U21</f>
        <v>133.15995269621874</v>
      </c>
      <c r="W21" s="4">
        <f>180+U21</f>
        <v>226.84004730378126</v>
      </c>
      <c r="X21" s="35">
        <f>W21-V21</f>
        <v>93.680094607562523</v>
      </c>
      <c r="Y21" s="206">
        <f t="shared" ref="Y21:Y84" si="7">90-_fi+D21</f>
        <v>10.623500897915125</v>
      </c>
      <c r="Z21" s="193">
        <v>147.09</v>
      </c>
      <c r="AA21" s="19">
        <f t="shared" ref="AA21:AA84" si="8">_so*(_rsr/Z21)^2</f>
        <v>1.4175465560506662</v>
      </c>
      <c r="AB21" s="156"/>
    </row>
    <row r="22" spans="1:28">
      <c r="A22" s="23">
        <v>1</v>
      </c>
      <c r="B22" s="3" t="s">
        <v>0</v>
      </c>
      <c r="C22" s="183">
        <v>2</v>
      </c>
      <c r="D22" s="193">
        <f t="shared" si="0"/>
        <v>-22.97806062620613</v>
      </c>
      <c r="E22" s="20">
        <f t="shared" si="1"/>
        <v>-77.934028457786582</v>
      </c>
      <c r="F22" s="194">
        <f t="shared" si="2"/>
        <v>1.9364460842007936</v>
      </c>
      <c r="G22" s="20">
        <f t="shared" si="3"/>
        <v>52.61120937185192</v>
      </c>
      <c r="H22" s="5">
        <f t="shared" ref="H22:H85" si="9">INT(G22)</f>
        <v>52</v>
      </c>
      <c r="I22" s="5">
        <f t="shared" ref="I22:I85" si="10">MOD(G22,1)*60</f>
        <v>36.672562311115229</v>
      </c>
      <c r="J22" s="29">
        <f t="shared" ref="J22:J85" si="11">(INT(H22/15))</f>
        <v>3</v>
      </c>
      <c r="K22" s="29">
        <f t="shared" ref="K22:K85" si="12">MOD(H22,15)*4+INT(I22/15)</f>
        <v>30</v>
      </c>
      <c r="L22" s="29">
        <f t="shared" ref="L22:L85" si="13">MOD(I22,15)*4</f>
        <v>26.690249244460915</v>
      </c>
      <c r="M22" s="175">
        <f t="shared" ref="M22:M85" si="14">J22+K22/60+L22/3600</f>
        <v>3.5074139581234616</v>
      </c>
      <c r="N22" s="170">
        <f t="shared" ref="N22:N85" si="15">12-M22</f>
        <v>8.4925860418765389</v>
      </c>
      <c r="O22" s="14">
        <f t="shared" ref="O22:O85" si="16">12+M22</f>
        <v>15.507413958123461</v>
      </c>
      <c r="P22" s="50">
        <f t="shared" ref="P22:P85" si="17">N22+F22/60</f>
        <v>8.5248601432798861</v>
      </c>
      <c r="Q22" s="50">
        <f t="shared" ref="Q22:Q85" si="18">O22+F22/60</f>
        <v>15.539688059526808</v>
      </c>
      <c r="R22" s="44">
        <f t="shared" ref="R22:R85" si="19">P22-_lam+_nn</f>
        <v>8.5248601432798861</v>
      </c>
      <c r="S22" s="26">
        <f t="shared" ref="S22:S85" si="20">Q22-_lam+_nn</f>
        <v>15.539688059526808</v>
      </c>
      <c r="T22" s="203">
        <f t="shared" ref="T22:T85" si="21">S22-R22</f>
        <v>7.0148279162469223</v>
      </c>
      <c r="U22" s="77">
        <f t="shared" si="6"/>
        <v>47.01827597839204</v>
      </c>
      <c r="V22" s="4">
        <f t="shared" ref="V22:V85" si="22">180-U22</f>
        <v>132.98172402160796</v>
      </c>
      <c r="W22" s="4">
        <f t="shared" ref="W22:W85" si="23">180+U22</f>
        <v>227.01827597839204</v>
      </c>
      <c r="X22" s="35">
        <f t="shared" ref="X22:X85" si="24">W22-V22</f>
        <v>94.036551956784081</v>
      </c>
      <c r="Y22" s="206">
        <f t="shared" si="7"/>
        <v>10.70193937379387</v>
      </c>
      <c r="Z22" s="193">
        <v>147.09</v>
      </c>
      <c r="AA22" s="19">
        <f t="shared" si="8"/>
        <v>1.4175465560506662</v>
      </c>
      <c r="AB22" s="156"/>
    </row>
    <row r="23" spans="1:28">
      <c r="A23" s="23">
        <v>2</v>
      </c>
      <c r="B23" s="3" t="s">
        <v>0</v>
      </c>
      <c r="C23" s="183">
        <v>3</v>
      </c>
      <c r="D23" s="193">
        <f t="shared" si="0"/>
        <v>-22.89247296300983</v>
      </c>
      <c r="E23" s="20">
        <f t="shared" si="1"/>
        <v>-76.867100041484264</v>
      </c>
      <c r="F23" s="194">
        <f t="shared" si="2"/>
        <v>2.4062087338669569</v>
      </c>
      <c r="G23" s="20">
        <f t="shared" si="3"/>
        <v>52.800231960853537</v>
      </c>
      <c r="H23" s="5">
        <f t="shared" si="9"/>
        <v>52</v>
      </c>
      <c r="I23" s="5">
        <f t="shared" si="10"/>
        <v>48.013917651212239</v>
      </c>
      <c r="J23" s="29">
        <f t="shared" si="11"/>
        <v>3</v>
      </c>
      <c r="K23" s="29">
        <f t="shared" si="12"/>
        <v>31</v>
      </c>
      <c r="L23" s="29">
        <f t="shared" si="13"/>
        <v>12.055670604848956</v>
      </c>
      <c r="M23" s="175">
        <f t="shared" si="14"/>
        <v>3.5200154640569026</v>
      </c>
      <c r="N23" s="170">
        <f t="shared" si="15"/>
        <v>8.4799845359430979</v>
      </c>
      <c r="O23" s="14">
        <f t="shared" si="16"/>
        <v>15.520015464056902</v>
      </c>
      <c r="P23" s="50">
        <f t="shared" si="17"/>
        <v>8.52008801484088</v>
      </c>
      <c r="Q23" s="50">
        <f t="shared" si="18"/>
        <v>15.560118942954684</v>
      </c>
      <c r="R23" s="44">
        <f t="shared" si="19"/>
        <v>8.52008801484088</v>
      </c>
      <c r="S23" s="26">
        <f t="shared" si="20"/>
        <v>15.560118942954684</v>
      </c>
      <c r="T23" s="203">
        <f t="shared" si="21"/>
        <v>7.0400309281138043</v>
      </c>
      <c r="U23" s="77">
        <f t="shared" si="6"/>
        <v>47.212279085650898</v>
      </c>
      <c r="V23" s="4">
        <f t="shared" si="22"/>
        <v>132.78772091434911</v>
      </c>
      <c r="W23" s="4">
        <f t="shared" si="23"/>
        <v>227.21227908565089</v>
      </c>
      <c r="X23" s="35">
        <f t="shared" si="24"/>
        <v>94.424558171301783</v>
      </c>
      <c r="Y23" s="206">
        <f t="shared" si="7"/>
        <v>10.78752703699017</v>
      </c>
      <c r="Z23" s="193">
        <v>147.09100000000001</v>
      </c>
      <c r="AA23" s="19">
        <f t="shared" si="8"/>
        <v>1.4175272817002649</v>
      </c>
      <c r="AB23" s="156"/>
    </row>
    <row r="24" spans="1:28">
      <c r="A24" s="23">
        <v>3</v>
      </c>
      <c r="B24" s="3" t="s">
        <v>0</v>
      </c>
      <c r="C24" s="183">
        <v>4</v>
      </c>
      <c r="D24" s="193">
        <f t="shared" si="0"/>
        <v>-22.799774799025922</v>
      </c>
      <c r="E24" s="20">
        <f t="shared" si="1"/>
        <v>-75.801572506268798</v>
      </c>
      <c r="F24" s="194">
        <f t="shared" si="2"/>
        <v>2.8731162332175808</v>
      </c>
      <c r="G24" s="20">
        <f t="shared" si="3"/>
        <v>53.004163338688663</v>
      </c>
      <c r="H24" s="5">
        <f t="shared" si="9"/>
        <v>53</v>
      </c>
      <c r="I24" s="5">
        <f t="shared" si="10"/>
        <v>0.24980032131978192</v>
      </c>
      <c r="J24" s="29">
        <f t="shared" si="11"/>
        <v>3</v>
      </c>
      <c r="K24" s="29">
        <f t="shared" si="12"/>
        <v>32</v>
      </c>
      <c r="L24" s="29">
        <f t="shared" si="13"/>
        <v>0.99920128527912766</v>
      </c>
      <c r="M24" s="175">
        <f t="shared" si="14"/>
        <v>3.5336108892459106</v>
      </c>
      <c r="N24" s="170">
        <f t="shared" si="15"/>
        <v>8.4663891107540898</v>
      </c>
      <c r="O24" s="14">
        <f t="shared" si="16"/>
        <v>15.53361088924591</v>
      </c>
      <c r="P24" s="50">
        <f t="shared" si="17"/>
        <v>8.5142743813077164</v>
      </c>
      <c r="Q24" s="50">
        <f t="shared" si="18"/>
        <v>15.581496159799537</v>
      </c>
      <c r="R24" s="44">
        <f t="shared" si="19"/>
        <v>8.5142743813077164</v>
      </c>
      <c r="S24" s="26">
        <f t="shared" si="20"/>
        <v>15.581496159799537</v>
      </c>
      <c r="T24" s="203">
        <f t="shared" si="21"/>
        <v>7.0672217784918203</v>
      </c>
      <c r="U24" s="77">
        <f t="shared" si="6"/>
        <v>47.421853570518991</v>
      </c>
      <c r="V24" s="4">
        <f t="shared" si="22"/>
        <v>132.57814642948102</v>
      </c>
      <c r="W24" s="4">
        <f t="shared" si="23"/>
        <v>227.42185357051898</v>
      </c>
      <c r="X24" s="35">
        <f t="shared" si="24"/>
        <v>94.843707141037953</v>
      </c>
      <c r="Y24" s="206">
        <f t="shared" si="7"/>
        <v>10.880225200974078</v>
      </c>
      <c r="Z24" s="193">
        <v>147.09299999999999</v>
      </c>
      <c r="AA24" s="19">
        <f t="shared" si="8"/>
        <v>1.4174887341787712</v>
      </c>
      <c r="AB24" s="156"/>
    </row>
    <row r="25" spans="1:28">
      <c r="A25" s="23">
        <v>4</v>
      </c>
      <c r="B25" s="3" t="s">
        <v>0</v>
      </c>
      <c r="C25" s="183">
        <v>5</v>
      </c>
      <c r="D25" s="193">
        <f t="shared" si="0"/>
        <v>-22.70000785343009</v>
      </c>
      <c r="E25" s="20">
        <f t="shared" si="1"/>
        <v>-74.737548393090847</v>
      </c>
      <c r="F25" s="194">
        <f t="shared" si="2"/>
        <v>3.3367345489842828</v>
      </c>
      <c r="G25" s="20">
        <f t="shared" si="3"/>
        <v>53.222734190057409</v>
      </c>
      <c r="H25" s="5">
        <f t="shared" si="9"/>
        <v>53</v>
      </c>
      <c r="I25" s="5">
        <f t="shared" si="10"/>
        <v>13.364051403444535</v>
      </c>
      <c r="J25" s="29">
        <f t="shared" si="11"/>
        <v>3</v>
      </c>
      <c r="K25" s="29">
        <f t="shared" si="12"/>
        <v>32</v>
      </c>
      <c r="L25" s="29">
        <f t="shared" si="13"/>
        <v>53.456205613778138</v>
      </c>
      <c r="M25" s="175">
        <f t="shared" si="14"/>
        <v>3.5481822793371607</v>
      </c>
      <c r="N25" s="170">
        <f t="shared" si="15"/>
        <v>8.4518177206628398</v>
      </c>
      <c r="O25" s="14">
        <f t="shared" si="16"/>
        <v>15.54818227933716</v>
      </c>
      <c r="P25" s="50">
        <f t="shared" si="17"/>
        <v>8.5074299631459116</v>
      </c>
      <c r="Q25" s="50">
        <f t="shared" si="18"/>
        <v>15.603794521820232</v>
      </c>
      <c r="R25" s="44">
        <f t="shared" si="19"/>
        <v>8.5074299631459116</v>
      </c>
      <c r="S25" s="26">
        <f t="shared" si="20"/>
        <v>15.603794521820232</v>
      </c>
      <c r="T25" s="203">
        <f t="shared" si="21"/>
        <v>7.0963645586743205</v>
      </c>
      <c r="U25" s="77">
        <f t="shared" si="6"/>
        <v>47.646783721678347</v>
      </c>
      <c r="V25" s="4">
        <f t="shared" si="22"/>
        <v>132.35321627832167</v>
      </c>
      <c r="W25" s="4">
        <f t="shared" si="23"/>
        <v>227.64678372167833</v>
      </c>
      <c r="X25" s="35">
        <f t="shared" si="24"/>
        <v>95.293567443356665</v>
      </c>
      <c r="Y25" s="206">
        <f t="shared" si="7"/>
        <v>10.979992146569909</v>
      </c>
      <c r="Z25" s="193">
        <v>147.096</v>
      </c>
      <c r="AA25" s="19">
        <f t="shared" si="8"/>
        <v>1.417430915844645</v>
      </c>
      <c r="AB25" s="156"/>
    </row>
    <row r="26" spans="1:28">
      <c r="A26" s="23">
        <v>5</v>
      </c>
      <c r="B26" s="3" t="s">
        <v>0</v>
      </c>
      <c r="C26" s="183">
        <v>6</v>
      </c>
      <c r="D26" s="193">
        <f t="shared" si="0"/>
        <v>-22.593216817632715</v>
      </c>
      <c r="E26" s="20">
        <f t="shared" si="1"/>
        <v>-73.675127586124972</v>
      </c>
      <c r="F26" s="194">
        <f t="shared" si="2"/>
        <v>3.7966335118521437</v>
      </c>
      <c r="G26" s="20">
        <f t="shared" si="3"/>
        <v>53.455661080239913</v>
      </c>
      <c r="H26" s="5">
        <f t="shared" si="9"/>
        <v>53</v>
      </c>
      <c r="I26" s="5">
        <f t="shared" si="10"/>
        <v>27.339664814394808</v>
      </c>
      <c r="J26" s="29">
        <f t="shared" si="11"/>
        <v>3</v>
      </c>
      <c r="K26" s="29">
        <f t="shared" si="12"/>
        <v>33</v>
      </c>
      <c r="L26" s="29">
        <f t="shared" si="13"/>
        <v>49.358659257579234</v>
      </c>
      <c r="M26" s="175">
        <f t="shared" si="14"/>
        <v>3.5637107386826608</v>
      </c>
      <c r="N26" s="170">
        <f t="shared" si="15"/>
        <v>8.4362892613173397</v>
      </c>
      <c r="O26" s="14">
        <f t="shared" si="16"/>
        <v>15.56371073868266</v>
      </c>
      <c r="P26" s="50">
        <f t="shared" si="17"/>
        <v>8.4995664865148761</v>
      </c>
      <c r="Q26" s="50">
        <f t="shared" si="18"/>
        <v>15.626987963880197</v>
      </c>
      <c r="R26" s="44">
        <f t="shared" si="19"/>
        <v>8.4995664865148761</v>
      </c>
      <c r="S26" s="26">
        <f t="shared" si="20"/>
        <v>15.626987963880197</v>
      </c>
      <c r="T26" s="203">
        <f t="shared" si="21"/>
        <v>7.1274214773653206</v>
      </c>
      <c r="U26" s="77">
        <f t="shared" si="6"/>
        <v>47.886842137907202</v>
      </c>
      <c r="V26" s="4">
        <f t="shared" si="22"/>
        <v>132.11315786209281</v>
      </c>
      <c r="W26" s="4">
        <f t="shared" si="23"/>
        <v>227.88684213790719</v>
      </c>
      <c r="X26" s="35">
        <f t="shared" si="24"/>
        <v>95.773684275814389</v>
      </c>
      <c r="Y26" s="206">
        <f t="shared" si="7"/>
        <v>11.086783182367284</v>
      </c>
      <c r="Z26" s="193">
        <v>147.09899999999999</v>
      </c>
      <c r="AA26" s="19">
        <f t="shared" si="8"/>
        <v>1.4173731010479977</v>
      </c>
      <c r="AB26" s="156"/>
    </row>
    <row r="27" spans="1:28">
      <c r="A27" s="23">
        <v>6</v>
      </c>
      <c r="B27" s="3" t="s">
        <v>0</v>
      </c>
      <c r="C27" s="183">
        <v>7</v>
      </c>
      <c r="D27" s="193">
        <f t="shared" si="0"/>
        <v>-22.479449291337001</v>
      </c>
      <c r="E27" s="20">
        <f t="shared" si="1"/>
        <v>-72.614407156960169</v>
      </c>
      <c r="F27" s="194">
        <f t="shared" si="2"/>
        <v>4.2523872909414901</v>
      </c>
      <c r="G27" s="20">
        <f t="shared" si="3"/>
        <v>53.702647778841843</v>
      </c>
      <c r="H27" s="5">
        <f t="shared" si="9"/>
        <v>53</v>
      </c>
      <c r="I27" s="5">
        <f t="shared" si="10"/>
        <v>42.158866730510596</v>
      </c>
      <c r="J27" s="29">
        <f t="shared" si="11"/>
        <v>3</v>
      </c>
      <c r="K27" s="29">
        <f t="shared" si="12"/>
        <v>34</v>
      </c>
      <c r="L27" s="29">
        <f t="shared" si="13"/>
        <v>48.635466922042383</v>
      </c>
      <c r="M27" s="175">
        <f t="shared" si="14"/>
        <v>3.5801765185894561</v>
      </c>
      <c r="N27" s="170">
        <f t="shared" si="15"/>
        <v>8.4198234814105444</v>
      </c>
      <c r="O27" s="14">
        <f t="shared" si="16"/>
        <v>15.580176518589456</v>
      </c>
      <c r="P27" s="50">
        <f t="shared" si="17"/>
        <v>8.4906966029262367</v>
      </c>
      <c r="Q27" s="50">
        <f t="shared" si="18"/>
        <v>15.651049640105148</v>
      </c>
      <c r="R27" s="44">
        <f t="shared" si="19"/>
        <v>8.4906966029262367</v>
      </c>
      <c r="S27" s="26">
        <f t="shared" si="20"/>
        <v>15.651049640105148</v>
      </c>
      <c r="T27" s="203">
        <f t="shared" si="21"/>
        <v>7.1603530371789113</v>
      </c>
      <c r="U27" s="77">
        <f t="shared" si="6"/>
        <v>48.141790713463543</v>
      </c>
      <c r="V27" s="4">
        <f t="shared" si="22"/>
        <v>131.85820928653646</v>
      </c>
      <c r="W27" s="4">
        <f t="shared" si="23"/>
        <v>228.14179071346354</v>
      </c>
      <c r="X27" s="35">
        <f t="shared" si="24"/>
        <v>96.283581426927071</v>
      </c>
      <c r="Y27" s="206">
        <f t="shared" si="7"/>
        <v>11.200550708662998</v>
      </c>
      <c r="Z27" s="193">
        <v>147.10300000000001</v>
      </c>
      <c r="AA27" s="19">
        <f t="shared" si="8"/>
        <v>1.4172960201547151</v>
      </c>
      <c r="AB27" s="156"/>
    </row>
    <row r="28" spans="1:28">
      <c r="A28" s="23">
        <v>7</v>
      </c>
      <c r="B28" s="3" t="s">
        <v>0</v>
      </c>
      <c r="C28" s="183">
        <v>8</v>
      </c>
      <c r="D28" s="193">
        <f t="shared" si="0"/>
        <v>-22.358755715311439</v>
      </c>
      <c r="E28" s="20">
        <f t="shared" si="1"/>
        <v>-71.555481217592103</v>
      </c>
      <c r="F28" s="194">
        <f t="shared" si="2"/>
        <v>4.7035748631684369</v>
      </c>
      <c r="G28" s="20">
        <f t="shared" si="3"/>
        <v>53.963386598198902</v>
      </c>
      <c r="H28" s="5">
        <f t="shared" si="9"/>
        <v>53</v>
      </c>
      <c r="I28" s="5">
        <f t="shared" si="10"/>
        <v>57.803195891934109</v>
      </c>
      <c r="J28" s="29">
        <f t="shared" si="11"/>
        <v>3</v>
      </c>
      <c r="K28" s="29">
        <f t="shared" si="12"/>
        <v>35</v>
      </c>
      <c r="L28" s="29">
        <f t="shared" si="13"/>
        <v>51.212783567736437</v>
      </c>
      <c r="M28" s="175">
        <f t="shared" si="14"/>
        <v>3.5975591065465937</v>
      </c>
      <c r="N28" s="170">
        <f t="shared" si="15"/>
        <v>8.4024408934534058</v>
      </c>
      <c r="O28" s="14">
        <f t="shared" si="16"/>
        <v>15.597559106546594</v>
      </c>
      <c r="P28" s="50">
        <f t="shared" si="17"/>
        <v>8.4808338078395469</v>
      </c>
      <c r="Q28" s="50">
        <f t="shared" si="18"/>
        <v>15.675952020932735</v>
      </c>
      <c r="R28" s="44">
        <f t="shared" si="19"/>
        <v>8.4808338078395469</v>
      </c>
      <c r="S28" s="26">
        <f t="shared" si="20"/>
        <v>15.675952020932735</v>
      </c>
      <c r="T28" s="203">
        <f t="shared" si="21"/>
        <v>7.1951182130931883</v>
      </c>
      <c r="U28" s="77">
        <f t="shared" si="6"/>
        <v>48.411381633501776</v>
      </c>
      <c r="V28" s="4">
        <f t="shared" si="22"/>
        <v>131.58861836649822</v>
      </c>
      <c r="W28" s="4">
        <f t="shared" si="23"/>
        <v>228.41138163350178</v>
      </c>
      <c r="X28" s="35">
        <f t="shared" si="24"/>
        <v>96.822763267003552</v>
      </c>
      <c r="Y28" s="206">
        <f t="shared" si="7"/>
        <v>11.321244284688561</v>
      </c>
      <c r="Z28" s="193">
        <v>147.108</v>
      </c>
      <c r="AA28" s="19">
        <f t="shared" si="8"/>
        <v>1.4171996778800477</v>
      </c>
      <c r="AB28" s="156"/>
    </row>
    <row r="29" spans="1:28">
      <c r="A29" s="23">
        <v>8</v>
      </c>
      <c r="B29" s="3" t="s">
        <v>0</v>
      </c>
      <c r="C29" s="183">
        <v>9</v>
      </c>
      <c r="D29" s="193">
        <f t="shared" si="0"/>
        <v>-22.231189301130765</v>
      </c>
      <c r="E29" s="20">
        <f t="shared" si="1"/>
        <v>-70.498440782529912</v>
      </c>
      <c r="F29" s="194">
        <f t="shared" si="2"/>
        <v>5.1497804769383606</v>
      </c>
      <c r="G29" s="20">
        <f t="shared" si="3"/>
        <v>54.237559735010656</v>
      </c>
      <c r="H29" s="5">
        <f t="shared" si="9"/>
        <v>54</v>
      </c>
      <c r="I29" s="5">
        <f t="shared" si="10"/>
        <v>14.253584100639358</v>
      </c>
      <c r="J29" s="29">
        <f t="shared" si="11"/>
        <v>3</v>
      </c>
      <c r="K29" s="29">
        <f t="shared" si="12"/>
        <v>36</v>
      </c>
      <c r="L29" s="29">
        <f t="shared" si="13"/>
        <v>57.014336402557433</v>
      </c>
      <c r="M29" s="175">
        <f t="shared" si="14"/>
        <v>3.6158373156673771</v>
      </c>
      <c r="N29" s="170">
        <f t="shared" si="15"/>
        <v>8.3841626843326225</v>
      </c>
      <c r="O29" s="14">
        <f t="shared" si="16"/>
        <v>15.615837315667378</v>
      </c>
      <c r="P29" s="50">
        <f t="shared" si="17"/>
        <v>8.4699923589482626</v>
      </c>
      <c r="Q29" s="50">
        <f t="shared" si="18"/>
        <v>15.701666990283018</v>
      </c>
      <c r="R29" s="44">
        <f t="shared" si="19"/>
        <v>8.4699923589482626</v>
      </c>
      <c r="S29" s="26">
        <f t="shared" si="20"/>
        <v>15.701666990283018</v>
      </c>
      <c r="T29" s="203">
        <f t="shared" si="21"/>
        <v>7.2316746313347551</v>
      </c>
      <c r="U29" s="77">
        <f t="shared" si="6"/>
        <v>48.695358370982227</v>
      </c>
      <c r="V29" s="4">
        <f t="shared" si="22"/>
        <v>131.30464162901777</v>
      </c>
      <c r="W29" s="4">
        <f t="shared" si="23"/>
        <v>228.69535837098223</v>
      </c>
      <c r="X29" s="35">
        <f t="shared" si="24"/>
        <v>97.390716741964468</v>
      </c>
      <c r="Y29" s="206">
        <f t="shared" si="7"/>
        <v>11.448810698869234</v>
      </c>
      <c r="Z29" s="193">
        <v>147.114</v>
      </c>
      <c r="AA29" s="19">
        <f t="shared" si="8"/>
        <v>1.417084080116856</v>
      </c>
      <c r="AB29" s="156"/>
    </row>
    <row r="30" spans="1:28">
      <c r="A30" s="23">
        <v>9</v>
      </c>
      <c r="B30" s="3" t="s">
        <v>0</v>
      </c>
      <c r="C30" s="183">
        <v>10</v>
      </c>
      <c r="D30" s="193">
        <f t="shared" si="0"/>
        <v>-22.096805958145758</v>
      </c>
      <c r="E30" s="20">
        <f t="shared" si="1"/>
        <v>-69.44337364027281</v>
      </c>
      <c r="F30" s="194">
        <f t="shared" si="2"/>
        <v>5.5905941096332201</v>
      </c>
      <c r="G30" s="20">
        <f t="shared" si="3"/>
        <v>54.524840604460501</v>
      </c>
      <c r="H30" s="5">
        <f t="shared" si="9"/>
        <v>54</v>
      </c>
      <c r="I30" s="5">
        <f t="shared" si="10"/>
        <v>31.490436267630031</v>
      </c>
      <c r="J30" s="29">
        <f t="shared" si="11"/>
        <v>3</v>
      </c>
      <c r="K30" s="29">
        <f t="shared" si="12"/>
        <v>38</v>
      </c>
      <c r="L30" s="29">
        <f t="shared" si="13"/>
        <v>5.9617450705201236</v>
      </c>
      <c r="M30" s="175">
        <f t="shared" si="14"/>
        <v>3.6349893736307002</v>
      </c>
      <c r="N30" s="170">
        <f t="shared" si="15"/>
        <v>8.3650106263692994</v>
      </c>
      <c r="O30" s="14">
        <f t="shared" si="16"/>
        <v>15.634989373630701</v>
      </c>
      <c r="P30" s="50">
        <f t="shared" si="17"/>
        <v>8.4581871948631857</v>
      </c>
      <c r="Q30" s="50">
        <f t="shared" si="18"/>
        <v>15.728165942124587</v>
      </c>
      <c r="R30" s="44">
        <f t="shared" si="19"/>
        <v>8.4581871948631857</v>
      </c>
      <c r="S30" s="26">
        <f t="shared" si="20"/>
        <v>15.728165942124587</v>
      </c>
      <c r="T30" s="203">
        <f t="shared" si="21"/>
        <v>7.2699787472614013</v>
      </c>
      <c r="U30" s="77">
        <f t="shared" si="6"/>
        <v>48.99345667707486</v>
      </c>
      <c r="V30" s="4">
        <f t="shared" si="22"/>
        <v>131.00654332292515</v>
      </c>
      <c r="W30" s="4">
        <f t="shared" si="23"/>
        <v>228.99345667707485</v>
      </c>
      <c r="X30" s="35">
        <f t="shared" si="24"/>
        <v>97.986913354149692</v>
      </c>
      <c r="Y30" s="206">
        <f t="shared" si="7"/>
        <v>11.583194041854242</v>
      </c>
      <c r="Z30" s="193">
        <v>147.12</v>
      </c>
      <c r="AA30" s="19">
        <f t="shared" si="8"/>
        <v>1.4169684964966585</v>
      </c>
      <c r="AB30" s="156"/>
    </row>
    <row r="31" spans="1:28">
      <c r="A31" s="23">
        <v>10</v>
      </c>
      <c r="B31" s="3" t="s">
        <v>0</v>
      </c>
      <c r="C31" s="183">
        <v>11</v>
      </c>
      <c r="D31" s="193">
        <f t="shared" si="0"/>
        <v>-21.955664217948126</v>
      </c>
      <c r="E31" s="20">
        <f t="shared" si="1"/>
        <v>-68.390364234366359</v>
      </c>
      <c r="F31" s="194">
        <f t="shared" si="2"/>
        <v>6.0256119183609353</v>
      </c>
      <c r="G31" s="20">
        <f t="shared" si="3"/>
        <v>54.824895156871683</v>
      </c>
      <c r="H31" s="5">
        <f t="shared" si="9"/>
        <v>54</v>
      </c>
      <c r="I31" s="5">
        <f t="shared" si="10"/>
        <v>49.493709412301001</v>
      </c>
      <c r="J31" s="29">
        <f t="shared" si="11"/>
        <v>3</v>
      </c>
      <c r="K31" s="29">
        <f t="shared" si="12"/>
        <v>39</v>
      </c>
      <c r="L31" s="29">
        <f t="shared" si="13"/>
        <v>17.974837649204005</v>
      </c>
      <c r="M31" s="175">
        <f t="shared" si="14"/>
        <v>3.6549930104581123</v>
      </c>
      <c r="N31" s="170">
        <f t="shared" si="15"/>
        <v>8.3450069895418881</v>
      </c>
      <c r="O31" s="14">
        <f t="shared" si="16"/>
        <v>15.654993010458112</v>
      </c>
      <c r="P31" s="50">
        <f t="shared" si="17"/>
        <v>8.445433854847904</v>
      </c>
      <c r="Q31" s="50">
        <f t="shared" si="18"/>
        <v>15.755419875764128</v>
      </c>
      <c r="R31" s="44">
        <f t="shared" si="19"/>
        <v>8.445433854847904</v>
      </c>
      <c r="S31" s="26">
        <f t="shared" si="20"/>
        <v>15.755419875764128</v>
      </c>
      <c r="T31" s="203">
        <f t="shared" si="21"/>
        <v>7.3099860209162237</v>
      </c>
      <c r="U31" s="77">
        <f t="shared" si="6"/>
        <v>49.305405557679961</v>
      </c>
      <c r="V31" s="4">
        <f t="shared" si="22"/>
        <v>130.69459444232004</v>
      </c>
      <c r="W31" s="4">
        <f t="shared" si="23"/>
        <v>229.30540555767996</v>
      </c>
      <c r="X31" s="35">
        <f t="shared" si="24"/>
        <v>98.610811115359922</v>
      </c>
      <c r="Y31" s="206">
        <f t="shared" si="7"/>
        <v>11.724335782051874</v>
      </c>
      <c r="Z31" s="193">
        <v>147.12700000000001</v>
      </c>
      <c r="AA31" s="19">
        <f t="shared" si="8"/>
        <v>1.4168336668118562</v>
      </c>
      <c r="AB31" s="156"/>
    </row>
    <row r="32" spans="1:28">
      <c r="A32" s="23">
        <v>11</v>
      </c>
      <c r="B32" s="3" t="s">
        <v>0</v>
      </c>
      <c r="C32" s="183">
        <v>12</v>
      </c>
      <c r="D32" s="193">
        <f t="shared" si="0"/>
        <v>-21.807825156599943</v>
      </c>
      <c r="E32" s="20">
        <f t="shared" si="1"/>
        <v>-67.339493554192387</v>
      </c>
      <c r="F32" s="194">
        <f t="shared" si="2"/>
        <v>6.4544366834430562</v>
      </c>
      <c r="G32" s="20">
        <f t="shared" si="3"/>
        <v>55.137383167833924</v>
      </c>
      <c r="H32" s="5">
        <f t="shared" si="9"/>
        <v>55</v>
      </c>
      <c r="I32" s="5">
        <f t="shared" si="10"/>
        <v>8.2429900700354608</v>
      </c>
      <c r="J32" s="29">
        <f t="shared" si="11"/>
        <v>3</v>
      </c>
      <c r="K32" s="29">
        <f t="shared" si="12"/>
        <v>40</v>
      </c>
      <c r="L32" s="29">
        <f t="shared" si="13"/>
        <v>32.971960280141843</v>
      </c>
      <c r="M32" s="175">
        <f t="shared" si="14"/>
        <v>3.6758255445222616</v>
      </c>
      <c r="N32" s="170">
        <f t="shared" si="15"/>
        <v>8.3241744554777384</v>
      </c>
      <c r="O32" s="14">
        <f t="shared" si="16"/>
        <v>15.675825544522262</v>
      </c>
      <c r="P32" s="50">
        <f t="shared" si="17"/>
        <v>8.4317484002017888</v>
      </c>
      <c r="Q32" s="50">
        <f t="shared" si="18"/>
        <v>15.783399489246312</v>
      </c>
      <c r="R32" s="44">
        <f t="shared" si="19"/>
        <v>8.4317484002017888</v>
      </c>
      <c r="S32" s="26">
        <f t="shared" si="20"/>
        <v>15.783399489246312</v>
      </c>
      <c r="T32" s="203">
        <f t="shared" si="21"/>
        <v>7.3516510890445232</v>
      </c>
      <c r="U32" s="77">
        <f t="shared" si="6"/>
        <v>49.630928229375733</v>
      </c>
      <c r="V32" s="4">
        <f t="shared" si="22"/>
        <v>130.36907177062426</v>
      </c>
      <c r="W32" s="4">
        <f t="shared" si="23"/>
        <v>229.63092822937574</v>
      </c>
      <c r="X32" s="35">
        <f t="shared" si="24"/>
        <v>99.261856458751481</v>
      </c>
      <c r="Y32" s="206">
        <f t="shared" si="7"/>
        <v>11.872174843400057</v>
      </c>
      <c r="Z32" s="193">
        <v>147.13499999999999</v>
      </c>
      <c r="AA32" s="19">
        <f t="shared" si="8"/>
        <v>1.4166795993066259</v>
      </c>
      <c r="AB32" s="156"/>
    </row>
    <row r="33" spans="1:28">
      <c r="A33" s="23">
        <v>12</v>
      </c>
      <c r="B33" s="3" t="s">
        <v>0</v>
      </c>
      <c r="C33" s="183">
        <v>13</v>
      </c>
      <c r="D33" s="193">
        <f t="shared" si="0"/>
        <v>-21.653352314899362</v>
      </c>
      <c r="E33" s="20">
        <f t="shared" si="1"/>
        <v>-66.290839035597969</v>
      </c>
      <c r="F33" s="194">
        <f t="shared" si="2"/>
        <v>6.8766782441254719</v>
      </c>
      <c r="G33" s="20">
        <f t="shared" si="3"/>
        <v>55.461959493677789</v>
      </c>
      <c r="H33" s="5">
        <f t="shared" si="9"/>
        <v>55</v>
      </c>
      <c r="I33" s="5">
        <f t="shared" si="10"/>
        <v>27.717569620667319</v>
      </c>
      <c r="J33" s="29">
        <f t="shared" si="11"/>
        <v>3</v>
      </c>
      <c r="K33" s="29">
        <f t="shared" si="12"/>
        <v>41</v>
      </c>
      <c r="L33" s="29">
        <f t="shared" si="13"/>
        <v>50.870278482669278</v>
      </c>
      <c r="M33" s="175">
        <f t="shared" si="14"/>
        <v>3.697463966245186</v>
      </c>
      <c r="N33" s="170">
        <f t="shared" si="15"/>
        <v>8.302536033754814</v>
      </c>
      <c r="O33" s="14">
        <f t="shared" si="16"/>
        <v>15.697463966245186</v>
      </c>
      <c r="P33" s="50">
        <f t="shared" si="17"/>
        <v>8.4171473378235717</v>
      </c>
      <c r="Q33" s="50">
        <f t="shared" si="18"/>
        <v>15.812075270313944</v>
      </c>
      <c r="R33" s="44">
        <f t="shared" si="19"/>
        <v>8.4171473378235717</v>
      </c>
      <c r="S33" s="26">
        <f t="shared" si="20"/>
        <v>15.812075270313944</v>
      </c>
      <c r="T33" s="203">
        <f t="shared" si="21"/>
        <v>7.3949279324903721</v>
      </c>
      <c r="U33" s="77">
        <f t="shared" si="6"/>
        <v>49.969743048832925</v>
      </c>
      <c r="V33" s="4">
        <f t="shared" si="22"/>
        <v>130.03025695116708</v>
      </c>
      <c r="W33" s="4">
        <f t="shared" si="23"/>
        <v>229.96974304883292</v>
      </c>
      <c r="X33" s="35">
        <f t="shared" si="24"/>
        <v>99.939486097665849</v>
      </c>
      <c r="Y33" s="206">
        <f t="shared" si="7"/>
        <v>12.026647685100638</v>
      </c>
      <c r="Z33" s="193">
        <v>147.143</v>
      </c>
      <c r="AA33" s="19">
        <f t="shared" si="8"/>
        <v>1.4165255569301436</v>
      </c>
      <c r="AB33" s="156"/>
    </row>
    <row r="34" spans="1:28">
      <c r="A34" s="23">
        <v>13</v>
      </c>
      <c r="B34" s="3" t="s">
        <v>0</v>
      </c>
      <c r="C34" s="183">
        <v>14</v>
      </c>
      <c r="D34" s="193">
        <f t="shared" si="0"/>
        <v>-21.492311616954879</v>
      </c>
      <c r="E34" s="20">
        <f t="shared" si="1"/>
        <v>-65.244474471419124</v>
      </c>
      <c r="F34" s="194">
        <f t="shared" si="2"/>
        <v>7.2919539260062178</v>
      </c>
      <c r="G34" s="20">
        <f t="shared" si="3"/>
        <v>55.798275285154993</v>
      </c>
      <c r="H34" s="5">
        <f t="shared" si="9"/>
        <v>55</v>
      </c>
      <c r="I34" s="5">
        <f t="shared" si="10"/>
        <v>47.896517109299594</v>
      </c>
      <c r="J34" s="29">
        <f t="shared" si="11"/>
        <v>3</v>
      </c>
      <c r="K34" s="29">
        <f t="shared" si="12"/>
        <v>43</v>
      </c>
      <c r="L34" s="29">
        <f t="shared" si="13"/>
        <v>11.586068437198378</v>
      </c>
      <c r="M34" s="175">
        <f t="shared" si="14"/>
        <v>3.719885019010333</v>
      </c>
      <c r="N34" s="170">
        <f t="shared" si="15"/>
        <v>8.2801149809896675</v>
      </c>
      <c r="O34" s="14">
        <f t="shared" si="16"/>
        <v>15.719885019010333</v>
      </c>
      <c r="P34" s="50">
        <f t="shared" si="17"/>
        <v>8.4016475464231046</v>
      </c>
      <c r="Q34" s="50">
        <f t="shared" si="18"/>
        <v>15.84141758444377</v>
      </c>
      <c r="R34" s="44">
        <f t="shared" si="19"/>
        <v>8.4016475464231046</v>
      </c>
      <c r="S34" s="26">
        <f t="shared" si="20"/>
        <v>15.84141758444377</v>
      </c>
      <c r="T34" s="203">
        <f t="shared" si="21"/>
        <v>7.4397700380206651</v>
      </c>
      <c r="U34" s="77">
        <f t="shared" si="6"/>
        <v>50.321564410491931</v>
      </c>
      <c r="V34" s="4">
        <f t="shared" si="22"/>
        <v>129.67843558950807</v>
      </c>
      <c r="W34" s="4">
        <f t="shared" si="23"/>
        <v>230.32156441049193</v>
      </c>
      <c r="X34" s="35">
        <f t="shared" si="24"/>
        <v>100.64312882098386</v>
      </c>
      <c r="Y34" s="206">
        <f t="shared" si="7"/>
        <v>12.187688383045121</v>
      </c>
      <c r="Z34" s="193">
        <v>147.15299999999999</v>
      </c>
      <c r="AA34" s="19">
        <f t="shared" si="8"/>
        <v>1.4163330392885216</v>
      </c>
      <c r="AB34" s="156"/>
    </row>
    <row r="35" spans="1:28">
      <c r="A35" s="75">
        <v>14</v>
      </c>
      <c r="B35" s="169" t="s">
        <v>0</v>
      </c>
      <c r="C35" s="184">
        <v>15</v>
      </c>
      <c r="D35" s="193">
        <f t="shared" si="0"/>
        <v>-21.324771287339431</v>
      </c>
      <c r="E35" s="20">
        <f t="shared" si="1"/>
        <v>-64.200469931906241</v>
      </c>
      <c r="F35" s="195">
        <f t="shared" si="2"/>
        <v>7.6998889596840892</v>
      </c>
      <c r="G35" s="20">
        <f t="shared" si="3"/>
        <v>56.145979153179262</v>
      </c>
      <c r="H35" s="5">
        <f t="shared" si="9"/>
        <v>56</v>
      </c>
      <c r="I35" s="5">
        <f t="shared" si="10"/>
        <v>8.758749190755708</v>
      </c>
      <c r="J35" s="29">
        <f t="shared" si="11"/>
        <v>3</v>
      </c>
      <c r="K35" s="29">
        <f t="shared" si="12"/>
        <v>44</v>
      </c>
      <c r="L35" s="29">
        <f t="shared" si="13"/>
        <v>35.034996763022832</v>
      </c>
      <c r="M35" s="175">
        <f t="shared" si="14"/>
        <v>3.7430652768786175</v>
      </c>
      <c r="N35" s="170">
        <f t="shared" si="15"/>
        <v>8.2569347231213825</v>
      </c>
      <c r="O35" s="14">
        <f t="shared" si="16"/>
        <v>15.743065276878617</v>
      </c>
      <c r="P35" s="50">
        <f t="shared" si="17"/>
        <v>8.3852662057827843</v>
      </c>
      <c r="Q35" s="50">
        <f t="shared" si="18"/>
        <v>15.871396759540019</v>
      </c>
      <c r="R35" s="44">
        <f t="shared" si="19"/>
        <v>8.3852662057827843</v>
      </c>
      <c r="S35" s="26">
        <f t="shared" si="20"/>
        <v>15.871396759540019</v>
      </c>
      <c r="T35" s="203">
        <f t="shared" si="21"/>
        <v>7.4861305537572349</v>
      </c>
      <c r="U35" s="77">
        <f t="shared" si="6"/>
        <v>50.686103608061188</v>
      </c>
      <c r="V35" s="4">
        <f t="shared" si="22"/>
        <v>129.31389639193881</v>
      </c>
      <c r="W35" s="4">
        <f t="shared" si="23"/>
        <v>230.68610360806119</v>
      </c>
      <c r="X35" s="35">
        <f t="shared" si="24"/>
        <v>101.37220721612238</v>
      </c>
      <c r="Y35" s="206">
        <f t="shared" si="7"/>
        <v>12.355228712660569</v>
      </c>
      <c r="Z35" s="196">
        <v>147.16300000000001</v>
      </c>
      <c r="AA35" s="210">
        <f t="shared" si="8"/>
        <v>1.4161405608913624</v>
      </c>
      <c r="AB35" s="157"/>
    </row>
    <row r="36" spans="1:28">
      <c r="A36" s="23">
        <v>15</v>
      </c>
      <c r="B36" s="3" t="s">
        <v>0</v>
      </c>
      <c r="C36" s="183">
        <v>16</v>
      </c>
      <c r="D36" s="193">
        <f t="shared" si="0"/>
        <v>-21.150801767093423</v>
      </c>
      <c r="E36" s="20">
        <f t="shared" si="1"/>
        <v>-63.158891695013871</v>
      </c>
      <c r="F36" s="194">
        <f t="shared" si="2"/>
        <v>8.1001168901422584</v>
      </c>
      <c r="G36" s="20">
        <f t="shared" si="3"/>
        <v>56.504718281471945</v>
      </c>
      <c r="H36" s="5">
        <f t="shared" si="9"/>
        <v>56</v>
      </c>
      <c r="I36" s="5">
        <f t="shared" si="10"/>
        <v>30.283096888316692</v>
      </c>
      <c r="J36" s="29">
        <f t="shared" si="11"/>
        <v>3</v>
      </c>
      <c r="K36" s="29">
        <f t="shared" si="12"/>
        <v>46</v>
      </c>
      <c r="L36" s="29">
        <f t="shared" si="13"/>
        <v>1.1323875532667671</v>
      </c>
      <c r="M36" s="175">
        <f t="shared" si="14"/>
        <v>3.7669812187647964</v>
      </c>
      <c r="N36" s="170">
        <f t="shared" si="15"/>
        <v>8.233018781235204</v>
      </c>
      <c r="O36" s="14">
        <f t="shared" si="16"/>
        <v>15.766981218764796</v>
      </c>
      <c r="P36" s="50">
        <f t="shared" si="17"/>
        <v>8.3680207294042415</v>
      </c>
      <c r="Q36" s="50">
        <f t="shared" si="18"/>
        <v>15.901983166933833</v>
      </c>
      <c r="R36" s="44">
        <f t="shared" si="19"/>
        <v>8.3680207294042415</v>
      </c>
      <c r="S36" s="26">
        <f t="shared" si="20"/>
        <v>15.901983166933833</v>
      </c>
      <c r="T36" s="203">
        <f t="shared" si="21"/>
        <v>7.5339624375295919</v>
      </c>
      <c r="U36" s="77">
        <f t="shared" si="6"/>
        <v>51.063069656151136</v>
      </c>
      <c r="V36" s="4">
        <f t="shared" si="22"/>
        <v>128.93693034384887</v>
      </c>
      <c r="W36" s="4">
        <f t="shared" si="23"/>
        <v>231.06306965615113</v>
      </c>
      <c r="X36" s="35">
        <f t="shared" si="24"/>
        <v>102.12613931230226</v>
      </c>
      <c r="Y36" s="206">
        <f t="shared" si="7"/>
        <v>12.529198232906577</v>
      </c>
      <c r="Z36" s="193">
        <v>147.173</v>
      </c>
      <c r="AA36" s="19">
        <f t="shared" si="8"/>
        <v>1.4159481217280014</v>
      </c>
      <c r="AB36" s="156"/>
    </row>
    <row r="37" spans="1:28">
      <c r="A37" s="23">
        <v>16</v>
      </c>
      <c r="B37" s="3" t="s">
        <v>0</v>
      </c>
      <c r="C37" s="183">
        <v>17</v>
      </c>
      <c r="D37" s="193">
        <f t="shared" si="0"/>
        <v>-20.970475628841772</v>
      </c>
      <c r="E37" s="20">
        <f t="shared" si="1"/>
        <v>-62.119802186468668</v>
      </c>
      <c r="F37" s="194">
        <f t="shared" si="2"/>
        <v>8.4922799763920249</v>
      </c>
      <c r="G37" s="20">
        <f t="shared" si="3"/>
        <v>56.874139481925923</v>
      </c>
      <c r="H37" s="5">
        <f t="shared" si="9"/>
        <v>56</v>
      </c>
      <c r="I37" s="5">
        <f t="shared" si="10"/>
        <v>52.448368915555363</v>
      </c>
      <c r="J37" s="29">
        <f t="shared" si="11"/>
        <v>3</v>
      </c>
      <c r="K37" s="29">
        <f t="shared" si="12"/>
        <v>47</v>
      </c>
      <c r="L37" s="29">
        <f t="shared" si="13"/>
        <v>29.793475662221454</v>
      </c>
      <c r="M37" s="175">
        <f t="shared" si="14"/>
        <v>3.7916092987950614</v>
      </c>
      <c r="N37" s="170">
        <f t="shared" si="15"/>
        <v>8.2083907012049391</v>
      </c>
      <c r="O37" s="14">
        <f t="shared" si="16"/>
        <v>15.791609298795061</v>
      </c>
      <c r="P37" s="50">
        <f t="shared" si="17"/>
        <v>8.3499287008114731</v>
      </c>
      <c r="Q37" s="50">
        <f t="shared" si="18"/>
        <v>15.933147298401595</v>
      </c>
      <c r="R37" s="44">
        <f t="shared" si="19"/>
        <v>8.3499287008114731</v>
      </c>
      <c r="S37" s="26">
        <f t="shared" si="20"/>
        <v>15.933147298401595</v>
      </c>
      <c r="T37" s="203">
        <f t="shared" si="21"/>
        <v>7.5832185975901218</v>
      </c>
      <c r="U37" s="77">
        <f t="shared" si="6"/>
        <v>51.45217006909354</v>
      </c>
      <c r="V37" s="4">
        <f t="shared" si="22"/>
        <v>128.54782993090646</v>
      </c>
      <c r="W37" s="4">
        <f t="shared" si="23"/>
        <v>231.45217006909354</v>
      </c>
      <c r="X37" s="35">
        <f t="shared" si="24"/>
        <v>102.90434013818708</v>
      </c>
      <c r="Y37" s="206">
        <f t="shared" si="7"/>
        <v>12.709524371158228</v>
      </c>
      <c r="Z37" s="193">
        <v>147.185</v>
      </c>
      <c r="AA37" s="19">
        <f t="shared" si="8"/>
        <v>1.4157172465055694</v>
      </c>
      <c r="AB37" s="156"/>
    </row>
    <row r="38" spans="1:28">
      <c r="A38" s="23">
        <v>17</v>
      </c>
      <c r="B38" s="3" t="s">
        <v>0</v>
      </c>
      <c r="C38" s="183">
        <v>18</v>
      </c>
      <c r="D38" s="193">
        <f t="shared" si="0"/>
        <v>-20.783867491285619</v>
      </c>
      <c r="E38" s="20">
        <f t="shared" si="1"/>
        <v>-61.083259929494147</v>
      </c>
      <c r="F38" s="194">
        <f t="shared" si="2"/>
        <v>8.8760295809132526</v>
      </c>
      <c r="G38" s="20">
        <f t="shared" si="3"/>
        <v>57.2538901894291</v>
      </c>
      <c r="H38" s="5">
        <f t="shared" si="9"/>
        <v>57</v>
      </c>
      <c r="I38" s="5">
        <f t="shared" si="10"/>
        <v>15.233411365746008</v>
      </c>
      <c r="J38" s="29">
        <f t="shared" si="11"/>
        <v>3</v>
      </c>
      <c r="K38" s="29">
        <f t="shared" si="12"/>
        <v>49</v>
      </c>
      <c r="L38" s="29">
        <f t="shared" si="13"/>
        <v>0.93364546298403184</v>
      </c>
      <c r="M38" s="175">
        <f t="shared" si="14"/>
        <v>3.8169260126286066</v>
      </c>
      <c r="N38" s="170">
        <f t="shared" si="15"/>
        <v>8.1830739873713938</v>
      </c>
      <c r="O38" s="14">
        <f t="shared" si="16"/>
        <v>15.816926012628606</v>
      </c>
      <c r="P38" s="50">
        <f t="shared" si="17"/>
        <v>8.3310078137199479</v>
      </c>
      <c r="Q38" s="50">
        <f t="shared" si="18"/>
        <v>15.96485983897716</v>
      </c>
      <c r="R38" s="44">
        <f t="shared" si="19"/>
        <v>8.3310078137199479</v>
      </c>
      <c r="S38" s="26">
        <f t="shared" si="20"/>
        <v>15.96485983897716</v>
      </c>
      <c r="T38" s="203">
        <f t="shared" si="21"/>
        <v>7.6338520252572124</v>
      </c>
      <c r="U38" s="77">
        <f t="shared" si="6"/>
        <v>51.853111594696976</v>
      </c>
      <c r="V38" s="4">
        <f t="shared" si="22"/>
        <v>128.14688840530303</v>
      </c>
      <c r="W38" s="4">
        <f t="shared" si="23"/>
        <v>231.85311159469697</v>
      </c>
      <c r="X38" s="35">
        <f t="shared" si="24"/>
        <v>103.70622318939394</v>
      </c>
      <c r="Y38" s="206">
        <f t="shared" si="7"/>
        <v>12.896132508714381</v>
      </c>
      <c r="Z38" s="193">
        <v>147.197</v>
      </c>
      <c r="AA38" s="19">
        <f t="shared" si="8"/>
        <v>1.4154864277460351</v>
      </c>
      <c r="AB38" s="156"/>
    </row>
    <row r="39" spans="1:28">
      <c r="A39" s="23">
        <v>18</v>
      </c>
      <c r="B39" s="3" t="s">
        <v>0</v>
      </c>
      <c r="C39" s="183">
        <v>19</v>
      </c>
      <c r="D39" s="193">
        <f t="shared" si="0"/>
        <v>-20.59105393332273</v>
      </c>
      <c r="E39" s="20">
        <f t="shared" si="1"/>
        <v>-60.049319504024851</v>
      </c>
      <c r="F39" s="194">
        <f t="shared" si="2"/>
        <v>9.2510265484402385</v>
      </c>
      <c r="G39" s="20">
        <f t="shared" si="3"/>
        <v>57.643619393771012</v>
      </c>
      <c r="H39" s="5">
        <f t="shared" si="9"/>
        <v>57</v>
      </c>
      <c r="I39" s="5">
        <f t="shared" si="10"/>
        <v>38.617163626260691</v>
      </c>
      <c r="J39" s="29">
        <f t="shared" si="11"/>
        <v>3</v>
      </c>
      <c r="K39" s="29">
        <f t="shared" si="12"/>
        <v>50</v>
      </c>
      <c r="L39" s="29">
        <f t="shared" si="13"/>
        <v>34.468654505042764</v>
      </c>
      <c r="M39" s="175">
        <f t="shared" si="14"/>
        <v>3.8429079595847342</v>
      </c>
      <c r="N39" s="170">
        <f t="shared" si="15"/>
        <v>8.1570920404152663</v>
      </c>
      <c r="O39" s="14">
        <f t="shared" si="16"/>
        <v>15.842907959584734</v>
      </c>
      <c r="P39" s="50">
        <f t="shared" si="17"/>
        <v>8.3112758162226044</v>
      </c>
      <c r="Q39" s="50">
        <f t="shared" si="18"/>
        <v>15.997091735392072</v>
      </c>
      <c r="R39" s="44">
        <f t="shared" si="19"/>
        <v>8.3112758162226044</v>
      </c>
      <c r="S39" s="26">
        <f t="shared" si="20"/>
        <v>15.997091735392072</v>
      </c>
      <c r="T39" s="203">
        <f t="shared" si="21"/>
        <v>7.6858159191694675</v>
      </c>
      <c r="U39" s="77">
        <f t="shared" si="6"/>
        <v>52.265600901351746</v>
      </c>
      <c r="V39" s="4">
        <f t="shared" si="22"/>
        <v>127.73439909864825</v>
      </c>
      <c r="W39" s="4">
        <f t="shared" si="23"/>
        <v>232.26560090135175</v>
      </c>
      <c r="X39" s="35">
        <f t="shared" si="24"/>
        <v>104.53120180270349</v>
      </c>
      <c r="Y39" s="206">
        <f t="shared" si="7"/>
        <v>13.08894606667727</v>
      </c>
      <c r="Z39" s="193">
        <v>147.21</v>
      </c>
      <c r="AA39" s="19">
        <f t="shared" si="8"/>
        <v>1.415236437785333</v>
      </c>
      <c r="AB39" s="156"/>
    </row>
    <row r="40" spans="1:28">
      <c r="A40" s="23">
        <v>19</v>
      </c>
      <c r="B40" s="3" t="s">
        <v>0</v>
      </c>
      <c r="C40" s="183">
        <v>20</v>
      </c>
      <c r="D40" s="193">
        <f t="shared" si="0"/>
        <v>-20.392113408043713</v>
      </c>
      <c r="E40" s="20">
        <f t="shared" si="1"/>
        <v>-59.018031515210183</v>
      </c>
      <c r="F40" s="194">
        <f t="shared" si="2"/>
        <v>9.6169415736542305</v>
      </c>
      <c r="G40" s="20">
        <f t="shared" si="3"/>
        <v>58.042978507074587</v>
      </c>
      <c r="H40" s="5">
        <f t="shared" si="9"/>
        <v>58</v>
      </c>
      <c r="I40" s="5">
        <f t="shared" si="10"/>
        <v>2.5787104244751902</v>
      </c>
      <c r="J40" s="29">
        <f t="shared" si="11"/>
        <v>3</v>
      </c>
      <c r="K40" s="29">
        <f t="shared" si="12"/>
        <v>52</v>
      </c>
      <c r="L40" s="29">
        <f t="shared" si="13"/>
        <v>10.314841697900761</v>
      </c>
      <c r="M40" s="175">
        <f t="shared" si="14"/>
        <v>3.8695319004716393</v>
      </c>
      <c r="N40" s="170">
        <f t="shared" si="15"/>
        <v>8.1304680995283611</v>
      </c>
      <c r="O40" s="14">
        <f t="shared" si="16"/>
        <v>15.869531900471639</v>
      </c>
      <c r="P40" s="50">
        <f t="shared" si="17"/>
        <v>8.2907504590892653</v>
      </c>
      <c r="Q40" s="50">
        <f t="shared" si="18"/>
        <v>16.029814260032541</v>
      </c>
      <c r="R40" s="44">
        <f t="shared" si="19"/>
        <v>8.2907504590892653</v>
      </c>
      <c r="S40" s="26">
        <f t="shared" si="20"/>
        <v>16.029814260032541</v>
      </c>
      <c r="T40" s="203">
        <f t="shared" si="21"/>
        <v>7.739063800943276</v>
      </c>
      <c r="U40" s="77">
        <f t="shared" si="6"/>
        <v>52.689345217509342</v>
      </c>
      <c r="V40" s="4">
        <f t="shared" si="22"/>
        <v>127.31065478249066</v>
      </c>
      <c r="W40" s="4">
        <f t="shared" si="23"/>
        <v>232.68934521750936</v>
      </c>
      <c r="X40" s="35">
        <f t="shared" si="24"/>
        <v>105.3786904350187</v>
      </c>
      <c r="Y40" s="206">
        <f t="shared" si="7"/>
        <v>13.287886591956287</v>
      </c>
      <c r="Z40" s="193">
        <v>147.22300000000001</v>
      </c>
      <c r="AA40" s="19">
        <f t="shared" si="8"/>
        <v>1.4149865140451137</v>
      </c>
      <c r="AB40" s="156"/>
    </row>
    <row r="41" spans="1:28">
      <c r="A41" s="23">
        <v>20</v>
      </c>
      <c r="B41" s="3" t="s">
        <v>0</v>
      </c>
      <c r="C41" s="183">
        <v>21</v>
      </c>
      <c r="D41" s="193">
        <f t="shared" si="0"/>
        <v>-20.187126156843032</v>
      </c>
      <c r="E41" s="20">
        <f t="shared" si="1"/>
        <v>-57.989442570972805</v>
      </c>
      <c r="F41" s="194">
        <f t="shared" si="2"/>
        <v>9.9734555573569796</v>
      </c>
      <c r="G41" s="20">
        <f t="shared" si="3"/>
        <v>58.451622165948777</v>
      </c>
      <c r="H41" s="5">
        <f t="shared" si="9"/>
        <v>58</v>
      </c>
      <c r="I41" s="5">
        <f t="shared" si="10"/>
        <v>27.097329956926615</v>
      </c>
      <c r="J41" s="29">
        <f t="shared" si="11"/>
        <v>3</v>
      </c>
      <c r="K41" s="29">
        <f t="shared" si="12"/>
        <v>53</v>
      </c>
      <c r="L41" s="29">
        <f t="shared" si="13"/>
        <v>48.389319827706458</v>
      </c>
      <c r="M41" s="175">
        <f t="shared" si="14"/>
        <v>3.8967748110632519</v>
      </c>
      <c r="N41" s="170">
        <f t="shared" si="15"/>
        <v>8.1032251889367473</v>
      </c>
      <c r="O41" s="14">
        <f t="shared" si="16"/>
        <v>15.896774811063253</v>
      </c>
      <c r="P41" s="50">
        <f t="shared" si="17"/>
        <v>8.2694494482260303</v>
      </c>
      <c r="Q41" s="50">
        <f t="shared" si="18"/>
        <v>16.062999070352536</v>
      </c>
      <c r="R41" s="44">
        <f t="shared" si="19"/>
        <v>8.2694494482260303</v>
      </c>
      <c r="S41" s="26">
        <f t="shared" si="20"/>
        <v>16.062999070352536</v>
      </c>
      <c r="T41" s="203">
        <f t="shared" si="21"/>
        <v>7.7935496221265055</v>
      </c>
      <c r="U41" s="77">
        <f t="shared" si="6"/>
        <v>53.124052923119898</v>
      </c>
      <c r="V41" s="4">
        <f t="shared" si="22"/>
        <v>126.8759470768801</v>
      </c>
      <c r="W41" s="4">
        <f t="shared" si="23"/>
        <v>233.1240529231199</v>
      </c>
      <c r="X41" s="35">
        <f t="shared" si="24"/>
        <v>106.24810584623981</v>
      </c>
      <c r="Y41" s="206">
        <f t="shared" si="7"/>
        <v>13.492873843156968</v>
      </c>
      <c r="Z41" s="193">
        <v>147.23699999999999</v>
      </c>
      <c r="AA41" s="19">
        <f t="shared" si="8"/>
        <v>1.4147174394322015</v>
      </c>
      <c r="AB41" s="156"/>
    </row>
    <row r="42" spans="1:28">
      <c r="A42" s="23">
        <v>21</v>
      </c>
      <c r="B42" s="3" t="s">
        <v>0</v>
      </c>
      <c r="C42" s="183">
        <v>22</v>
      </c>
      <c r="D42" s="193">
        <f t="shared" si="0"/>
        <v>-19.976174123874422</v>
      </c>
      <c r="E42" s="20">
        <f t="shared" si="1"/>
        <v>-56.963595268355427</v>
      </c>
      <c r="F42" s="194">
        <f t="shared" si="2"/>
        <v>10.320259950713298</v>
      </c>
      <c r="G42" s="20">
        <f t="shared" si="3"/>
        <v>58.869208968241679</v>
      </c>
      <c r="H42" s="5">
        <f t="shared" si="9"/>
        <v>58</v>
      </c>
      <c r="I42" s="5">
        <f t="shared" si="10"/>
        <v>52.152538094500756</v>
      </c>
      <c r="J42" s="29">
        <f t="shared" si="11"/>
        <v>3</v>
      </c>
      <c r="K42" s="29">
        <f t="shared" si="12"/>
        <v>55</v>
      </c>
      <c r="L42" s="29">
        <f t="shared" si="13"/>
        <v>28.610152378003022</v>
      </c>
      <c r="M42" s="175">
        <f t="shared" si="14"/>
        <v>3.9246139312161117</v>
      </c>
      <c r="N42" s="170">
        <f t="shared" si="15"/>
        <v>8.0753860687838888</v>
      </c>
      <c r="O42" s="14">
        <f t="shared" si="16"/>
        <v>15.924613931216111</v>
      </c>
      <c r="P42" s="50">
        <f t="shared" si="17"/>
        <v>8.2473904012957764</v>
      </c>
      <c r="Q42" s="50">
        <f t="shared" si="18"/>
        <v>16.096618263728001</v>
      </c>
      <c r="R42" s="44">
        <f t="shared" si="19"/>
        <v>8.2473904012957764</v>
      </c>
      <c r="S42" s="26">
        <f t="shared" si="20"/>
        <v>16.096618263728001</v>
      </c>
      <c r="T42" s="203">
        <f t="shared" si="21"/>
        <v>7.8492278624322243</v>
      </c>
      <c r="U42" s="77">
        <f t="shared" si="6"/>
        <v>53.569434093115035</v>
      </c>
      <c r="V42" s="4">
        <f t="shared" si="22"/>
        <v>126.43056590688496</v>
      </c>
      <c r="W42" s="4">
        <f t="shared" si="23"/>
        <v>233.56943409311504</v>
      </c>
      <c r="X42" s="35">
        <f t="shared" si="24"/>
        <v>107.13886818623007</v>
      </c>
      <c r="Y42" s="206">
        <f t="shared" si="7"/>
        <v>13.703825876125578</v>
      </c>
      <c r="Z42" s="193">
        <v>147.25200000000001</v>
      </c>
      <c r="AA42" s="19">
        <f t="shared" si="8"/>
        <v>1.414429230365398</v>
      </c>
      <c r="AB42" s="156"/>
    </row>
    <row r="43" spans="1:28">
      <c r="A43" s="23">
        <v>22</v>
      </c>
      <c r="B43" s="3" t="s">
        <v>0</v>
      </c>
      <c r="C43" s="183">
        <v>23</v>
      </c>
      <c r="D43" s="193">
        <f t="shared" si="0"/>
        <v>-19.759340871071</v>
      </c>
      <c r="E43" s="20">
        <f t="shared" si="1"/>
        <v>-55.940528188363587</v>
      </c>
      <c r="F43" s="194">
        <f t="shared" si="2"/>
        <v>10.657057087164684</v>
      </c>
      <c r="G43" s="20">
        <f t="shared" si="3"/>
        <v>59.295402144879624</v>
      </c>
      <c r="H43" s="5">
        <f t="shared" si="9"/>
        <v>59</v>
      </c>
      <c r="I43" s="5">
        <f t="shared" si="10"/>
        <v>17.724128692777441</v>
      </c>
      <c r="J43" s="29">
        <f t="shared" si="11"/>
        <v>3</v>
      </c>
      <c r="K43" s="29">
        <f t="shared" si="12"/>
        <v>57</v>
      </c>
      <c r="L43" s="29">
        <f t="shared" si="13"/>
        <v>10.896514771109764</v>
      </c>
      <c r="M43" s="175">
        <f t="shared" si="14"/>
        <v>3.9530268096586418</v>
      </c>
      <c r="N43" s="170">
        <f t="shared" si="15"/>
        <v>8.0469731903413582</v>
      </c>
      <c r="O43" s="14">
        <f t="shared" si="16"/>
        <v>15.953026809658642</v>
      </c>
      <c r="P43" s="50">
        <f t="shared" si="17"/>
        <v>8.2245908084607695</v>
      </c>
      <c r="Q43" s="50">
        <f t="shared" si="18"/>
        <v>16.130644427778055</v>
      </c>
      <c r="R43" s="44">
        <f t="shared" si="19"/>
        <v>8.2245908084607695</v>
      </c>
      <c r="S43" s="26">
        <f t="shared" si="20"/>
        <v>16.130644427778055</v>
      </c>
      <c r="T43" s="203">
        <f t="shared" si="21"/>
        <v>7.9060536193172855</v>
      </c>
      <c r="U43" s="77">
        <f t="shared" si="6"/>
        <v>54.025200993466022</v>
      </c>
      <c r="V43" s="4">
        <f t="shared" si="22"/>
        <v>125.97479900653397</v>
      </c>
      <c r="W43" s="4">
        <f t="shared" si="23"/>
        <v>234.02520099346603</v>
      </c>
      <c r="X43" s="35">
        <f t="shared" si="24"/>
        <v>108.05040198693206</v>
      </c>
      <c r="Y43" s="206">
        <f t="shared" si="7"/>
        <v>13.920659128929</v>
      </c>
      <c r="Z43" s="193">
        <v>147.268</v>
      </c>
      <c r="AA43" s="19">
        <f t="shared" si="8"/>
        <v>1.4141219044247282</v>
      </c>
      <c r="AB43" s="156"/>
    </row>
    <row r="44" spans="1:28">
      <c r="A44" s="23">
        <v>23</v>
      </c>
      <c r="B44" s="3" t="s">
        <v>0</v>
      </c>
      <c r="C44" s="183">
        <v>24</v>
      </c>
      <c r="D44" s="193">
        <f t="shared" si="0"/>
        <v>-19.536711493939354</v>
      </c>
      <c r="E44" s="20">
        <f t="shared" si="1"/>
        <v>-54.920275898985793</v>
      </c>
      <c r="F44" s="194">
        <f t="shared" si="2"/>
        <v>10.983560501630642</v>
      </c>
      <c r="G44" s="20">
        <f t="shared" si="3"/>
        <v>59.729870167814774</v>
      </c>
      <c r="H44" s="5">
        <f t="shared" si="9"/>
        <v>59</v>
      </c>
      <c r="I44" s="5">
        <f t="shared" si="10"/>
        <v>43.792210068886419</v>
      </c>
      <c r="J44" s="29">
        <f t="shared" si="11"/>
        <v>3</v>
      </c>
      <c r="K44" s="29">
        <f t="shared" si="12"/>
        <v>58</v>
      </c>
      <c r="L44" s="29">
        <f t="shared" si="13"/>
        <v>55.168840275545676</v>
      </c>
      <c r="M44" s="175">
        <f t="shared" si="14"/>
        <v>3.9819913445209849</v>
      </c>
      <c r="N44" s="170">
        <f t="shared" si="15"/>
        <v>8.0180086554790151</v>
      </c>
      <c r="O44" s="14">
        <f t="shared" si="16"/>
        <v>15.981991344520985</v>
      </c>
      <c r="P44" s="50">
        <f t="shared" si="17"/>
        <v>8.2010679971728599</v>
      </c>
      <c r="Q44" s="50">
        <f t="shared" si="18"/>
        <v>16.16505068621483</v>
      </c>
      <c r="R44" s="44">
        <f t="shared" si="19"/>
        <v>8.2010679971728599</v>
      </c>
      <c r="S44" s="26">
        <f t="shared" si="20"/>
        <v>16.16505068621483</v>
      </c>
      <c r="T44" s="203">
        <f t="shared" si="21"/>
        <v>7.9639826890419698</v>
      </c>
      <c r="U44" s="77">
        <f t="shared" si="6"/>
        <v>54.491068530734758</v>
      </c>
      <c r="V44" s="4">
        <f t="shared" si="22"/>
        <v>125.50893146926524</v>
      </c>
      <c r="W44" s="4">
        <f t="shared" si="23"/>
        <v>234.49106853073476</v>
      </c>
      <c r="X44" s="35">
        <f t="shared" si="24"/>
        <v>108.98213706146953</v>
      </c>
      <c r="Y44" s="206">
        <f t="shared" si="7"/>
        <v>14.143288506060646</v>
      </c>
      <c r="Z44" s="193">
        <v>147.28399999999999</v>
      </c>
      <c r="AA44" s="19">
        <f t="shared" si="8"/>
        <v>1.4138146786364432</v>
      </c>
      <c r="AB44" s="156"/>
    </row>
    <row r="45" spans="1:28">
      <c r="A45" s="23">
        <v>24</v>
      </c>
      <c r="B45" s="3" t="s">
        <v>0</v>
      </c>
      <c r="C45" s="183">
        <v>25</v>
      </c>
      <c r="D45" s="193">
        <f t="shared" si="0"/>
        <v>-19.308372538326218</v>
      </c>
      <c r="E45" s="20">
        <f t="shared" si="1"/>
        <v>-53.902868966052452</v>
      </c>
      <c r="F45" s="194">
        <f t="shared" si="2"/>
        <v>11.299495236629344</v>
      </c>
      <c r="G45" s="20">
        <f t="shared" si="3"/>
        <v>60.172287295562519</v>
      </c>
      <c r="H45" s="5">
        <f t="shared" si="9"/>
        <v>60</v>
      </c>
      <c r="I45" s="5">
        <f t="shared" si="10"/>
        <v>10.337237733751152</v>
      </c>
      <c r="J45" s="29">
        <f t="shared" si="11"/>
        <v>4</v>
      </c>
      <c r="K45" s="29">
        <f t="shared" si="12"/>
        <v>0</v>
      </c>
      <c r="L45" s="29">
        <f t="shared" si="13"/>
        <v>41.348950935004609</v>
      </c>
      <c r="M45" s="175">
        <f t="shared" si="14"/>
        <v>4.0114858197041681</v>
      </c>
      <c r="N45" s="170">
        <f t="shared" si="15"/>
        <v>7.9885141802958319</v>
      </c>
      <c r="O45" s="14">
        <f t="shared" si="16"/>
        <v>16.01148581970417</v>
      </c>
      <c r="P45" s="50">
        <f t="shared" si="17"/>
        <v>8.1768391009063208</v>
      </c>
      <c r="Q45" s="50">
        <f t="shared" si="18"/>
        <v>16.199810740314661</v>
      </c>
      <c r="R45" s="44">
        <f t="shared" si="19"/>
        <v>8.1768391009063208</v>
      </c>
      <c r="S45" s="26">
        <f t="shared" si="20"/>
        <v>16.199810740314661</v>
      </c>
      <c r="T45" s="203">
        <f t="shared" si="21"/>
        <v>8.0229716394083397</v>
      </c>
      <c r="U45" s="77">
        <f t="shared" si="6"/>
        <v>54.96675465636357</v>
      </c>
      <c r="V45" s="4">
        <f t="shared" si="22"/>
        <v>125.03324534363642</v>
      </c>
      <c r="W45" s="4">
        <f t="shared" si="23"/>
        <v>234.96675465636358</v>
      </c>
      <c r="X45" s="35">
        <f t="shared" si="24"/>
        <v>109.93350931272715</v>
      </c>
      <c r="Y45" s="206">
        <f t="shared" si="7"/>
        <v>14.371627461673782</v>
      </c>
      <c r="Z45" s="193">
        <v>147.30099999999999</v>
      </c>
      <c r="AA45" s="19">
        <f t="shared" si="8"/>
        <v>1.4134883609250022</v>
      </c>
      <c r="AB45" s="156"/>
    </row>
    <row r="46" spans="1:28">
      <c r="A46" s="23">
        <v>25</v>
      </c>
      <c r="B46" s="3" t="s">
        <v>0</v>
      </c>
      <c r="C46" s="183">
        <v>26</v>
      </c>
      <c r="D46" s="193">
        <f t="shared" si="0"/>
        <v>-19.074411918344609</v>
      </c>
      <c r="E46" s="20">
        <f t="shared" si="1"/>
        <v>-52.888333971575655</v>
      </c>
      <c r="F46" s="194">
        <f t="shared" si="2"/>
        <v>11.604598134964689</v>
      </c>
      <c r="G46" s="20">
        <f t="shared" si="3"/>
        <v>60.622334058201183</v>
      </c>
      <c r="H46" s="5">
        <f t="shared" si="9"/>
        <v>60</v>
      </c>
      <c r="I46" s="5">
        <f t="shared" si="10"/>
        <v>37.340043492070976</v>
      </c>
      <c r="J46" s="29">
        <f t="shared" si="11"/>
        <v>4</v>
      </c>
      <c r="K46" s="29">
        <f t="shared" si="12"/>
        <v>2</v>
      </c>
      <c r="L46" s="29">
        <f t="shared" si="13"/>
        <v>29.360173968283902</v>
      </c>
      <c r="M46" s="175">
        <f t="shared" si="14"/>
        <v>4.041488937213412</v>
      </c>
      <c r="N46" s="170">
        <f t="shared" si="15"/>
        <v>7.958511062786588</v>
      </c>
      <c r="O46" s="14">
        <f t="shared" si="16"/>
        <v>16.041488937213412</v>
      </c>
      <c r="P46" s="50">
        <f t="shared" si="17"/>
        <v>8.1519210317026669</v>
      </c>
      <c r="Q46" s="50">
        <f t="shared" si="18"/>
        <v>16.234898906129491</v>
      </c>
      <c r="R46" s="44">
        <f t="shared" si="19"/>
        <v>8.1519210317026669</v>
      </c>
      <c r="S46" s="26">
        <f t="shared" si="20"/>
        <v>16.234898906129491</v>
      </c>
      <c r="T46" s="203">
        <f t="shared" si="21"/>
        <v>8.0829778744268239</v>
      </c>
      <c r="U46" s="77">
        <f t="shared" si="6"/>
        <v>55.451980727224296</v>
      </c>
      <c r="V46" s="4">
        <f t="shared" si="22"/>
        <v>124.5480192727757</v>
      </c>
      <c r="W46" s="4">
        <f t="shared" si="23"/>
        <v>235.45198072722428</v>
      </c>
      <c r="X46" s="35">
        <f t="shared" si="24"/>
        <v>110.90396145444858</v>
      </c>
      <c r="Y46" s="206">
        <f t="shared" si="7"/>
        <v>14.605588081655391</v>
      </c>
      <c r="Z46" s="193">
        <v>147.31899999999999</v>
      </c>
      <c r="AA46" s="19">
        <f t="shared" si="8"/>
        <v>1.4131429711769339</v>
      </c>
      <c r="AB46" s="156"/>
    </row>
    <row r="47" spans="1:28">
      <c r="A47" s="23">
        <v>26</v>
      </c>
      <c r="B47" s="3" t="s">
        <v>0</v>
      </c>
      <c r="C47" s="183">
        <v>27</v>
      </c>
      <c r="D47" s="193">
        <f t="shared" si="0"/>
        <v>-18.834918835634483</v>
      </c>
      <c r="E47" s="20">
        <f t="shared" si="1"/>
        <v>-51.876693539197774</v>
      </c>
      <c r="F47" s="194">
        <f t="shared" si="2"/>
        <v>11.898618118642737</v>
      </c>
      <c r="G47" s="20">
        <f t="shared" si="3"/>
        <v>61.079697684028503</v>
      </c>
      <c r="H47" s="5">
        <f t="shared" si="9"/>
        <v>61</v>
      </c>
      <c r="I47" s="5">
        <f t="shared" si="10"/>
        <v>4.7818610417101581</v>
      </c>
      <c r="J47" s="29">
        <f t="shared" si="11"/>
        <v>4</v>
      </c>
      <c r="K47" s="29">
        <f t="shared" si="12"/>
        <v>4</v>
      </c>
      <c r="L47" s="29">
        <f t="shared" si="13"/>
        <v>19.127444166840633</v>
      </c>
      <c r="M47" s="175">
        <f t="shared" si="14"/>
        <v>4.0719798456019003</v>
      </c>
      <c r="N47" s="170">
        <f t="shared" si="15"/>
        <v>7.9280201543980997</v>
      </c>
      <c r="O47" s="14">
        <f t="shared" si="16"/>
        <v>16.071979845601902</v>
      </c>
      <c r="P47" s="50">
        <f t="shared" si="17"/>
        <v>8.126330456375479</v>
      </c>
      <c r="Q47" s="50">
        <f t="shared" si="18"/>
        <v>16.270290147579281</v>
      </c>
      <c r="R47" s="44">
        <f t="shared" si="19"/>
        <v>8.126330456375479</v>
      </c>
      <c r="S47" s="26">
        <f t="shared" si="20"/>
        <v>16.270290147579281</v>
      </c>
      <c r="T47" s="203">
        <f t="shared" si="21"/>
        <v>8.1439596912038024</v>
      </c>
      <c r="U47" s="77">
        <f t="shared" si="6"/>
        <v>55.946471824170622</v>
      </c>
      <c r="V47" s="4">
        <f t="shared" si="22"/>
        <v>124.05352817582937</v>
      </c>
      <c r="W47" s="4">
        <f t="shared" si="23"/>
        <v>235.94647182417063</v>
      </c>
      <c r="X47" s="35">
        <f t="shared" si="24"/>
        <v>111.89294364834126</v>
      </c>
      <c r="Y47" s="206">
        <f t="shared" si="7"/>
        <v>14.845081164365517</v>
      </c>
      <c r="Z47" s="193">
        <v>147.33699999999999</v>
      </c>
      <c r="AA47" s="19">
        <f t="shared" si="8"/>
        <v>1.412797708008795</v>
      </c>
      <c r="AB47" s="156"/>
    </row>
    <row r="48" spans="1:28">
      <c r="A48" s="23">
        <v>27</v>
      </c>
      <c r="B48" s="3" t="s">
        <v>0</v>
      </c>
      <c r="C48" s="183">
        <v>28</v>
      </c>
      <c r="D48" s="193">
        <f t="shared" si="0"/>
        <v>-18.589983700120868</v>
      </c>
      <c r="E48" s="20">
        <f t="shared" si="1"/>
        <v>-50.867966366363802</v>
      </c>
      <c r="F48" s="194">
        <f t="shared" si="2"/>
        <v>12.181316453696702</v>
      </c>
      <c r="G48" s="20">
        <f t="shared" si="3"/>
        <v>61.544072470327713</v>
      </c>
      <c r="H48" s="5">
        <f t="shared" si="9"/>
        <v>61</v>
      </c>
      <c r="I48" s="5">
        <f t="shared" si="10"/>
        <v>32.64434821966276</v>
      </c>
      <c r="J48" s="29">
        <f t="shared" si="11"/>
        <v>4</v>
      </c>
      <c r="K48" s="29">
        <f t="shared" si="12"/>
        <v>6</v>
      </c>
      <c r="L48" s="29">
        <f t="shared" si="13"/>
        <v>10.57739287865104</v>
      </c>
      <c r="M48" s="175">
        <f t="shared" si="14"/>
        <v>4.1029381646885135</v>
      </c>
      <c r="N48" s="170">
        <f t="shared" si="15"/>
        <v>7.8970618353114865</v>
      </c>
      <c r="O48" s="14">
        <f t="shared" si="16"/>
        <v>16.102938164688513</v>
      </c>
      <c r="P48" s="50">
        <f t="shared" si="17"/>
        <v>8.1000837762064322</v>
      </c>
      <c r="Q48" s="50">
        <f t="shared" si="18"/>
        <v>16.305960105583459</v>
      </c>
      <c r="R48" s="44">
        <f t="shared" si="19"/>
        <v>8.1000837762064322</v>
      </c>
      <c r="S48" s="26">
        <f t="shared" si="20"/>
        <v>16.305960105583459</v>
      </c>
      <c r="T48" s="203">
        <f t="shared" si="21"/>
        <v>8.2058763293770269</v>
      </c>
      <c r="U48" s="77">
        <f t="shared" si="6"/>
        <v>56.449957030511065</v>
      </c>
      <c r="V48" s="4">
        <f t="shared" si="22"/>
        <v>123.55004296948894</v>
      </c>
      <c r="W48" s="4">
        <f t="shared" si="23"/>
        <v>236.44995703051106</v>
      </c>
      <c r="X48" s="35">
        <f t="shared" si="24"/>
        <v>112.89991406102212</v>
      </c>
      <c r="Y48" s="206">
        <f t="shared" si="7"/>
        <v>15.090016299879132</v>
      </c>
      <c r="Z48" s="193">
        <v>147.35599999999999</v>
      </c>
      <c r="AA48" s="19">
        <f t="shared" si="8"/>
        <v>1.4124334008087978</v>
      </c>
      <c r="AB48" s="156"/>
    </row>
    <row r="49" spans="1:28">
      <c r="A49" s="23">
        <v>28</v>
      </c>
      <c r="B49" s="3" t="s">
        <v>0</v>
      </c>
      <c r="C49" s="183">
        <v>29</v>
      </c>
      <c r="D49" s="193">
        <f t="shared" si="0"/>
        <v>-18.339698052420012</v>
      </c>
      <c r="E49" s="20">
        <f t="shared" si="1"/>
        <v>-49.862167262824151</v>
      </c>
      <c r="F49" s="194">
        <f t="shared" si="2"/>
        <v>12.452467000616325</v>
      </c>
      <c r="G49" s="20">
        <f t="shared" si="3"/>
        <v>62.015160100897532</v>
      </c>
      <c r="H49" s="5">
        <f t="shared" si="9"/>
        <v>62</v>
      </c>
      <c r="I49" s="5">
        <f t="shared" si="10"/>
        <v>0.90960605385191684</v>
      </c>
      <c r="J49" s="29">
        <f t="shared" si="11"/>
        <v>4</v>
      </c>
      <c r="K49" s="29">
        <f t="shared" si="12"/>
        <v>8</v>
      </c>
      <c r="L49" s="29">
        <f t="shared" si="13"/>
        <v>3.6384242154076674</v>
      </c>
      <c r="M49" s="175">
        <f t="shared" si="14"/>
        <v>4.1343440067265025</v>
      </c>
      <c r="N49" s="170">
        <f t="shared" si="15"/>
        <v>7.8656559932734975</v>
      </c>
      <c r="O49" s="14">
        <f t="shared" si="16"/>
        <v>16.134344006726501</v>
      </c>
      <c r="P49" s="50">
        <f t="shared" si="17"/>
        <v>8.0731971099504367</v>
      </c>
      <c r="Q49" s="50">
        <f t="shared" si="18"/>
        <v>16.34188512340344</v>
      </c>
      <c r="R49" s="44">
        <f t="shared" si="19"/>
        <v>8.0731971099504367</v>
      </c>
      <c r="S49" s="26">
        <f t="shared" si="20"/>
        <v>16.34188512340344</v>
      </c>
      <c r="T49" s="203">
        <f t="shared" si="21"/>
        <v>8.2686880134530032</v>
      </c>
      <c r="U49" s="77">
        <f t="shared" si="6"/>
        <v>56.962169672451452</v>
      </c>
      <c r="V49" s="4">
        <f t="shared" si="22"/>
        <v>123.03783032754855</v>
      </c>
      <c r="W49" s="4">
        <f t="shared" si="23"/>
        <v>236.96216967245147</v>
      </c>
      <c r="X49" s="35">
        <f t="shared" si="24"/>
        <v>113.92433934490292</v>
      </c>
      <c r="Y49" s="206">
        <f t="shared" si="7"/>
        <v>15.340301947579988</v>
      </c>
      <c r="Z49" s="193">
        <v>147.376</v>
      </c>
      <c r="AA49" s="19">
        <f t="shared" si="8"/>
        <v>1.4120500717560232</v>
      </c>
      <c r="AB49" s="156"/>
    </row>
    <row r="50" spans="1:28">
      <c r="A50" s="23">
        <v>29</v>
      </c>
      <c r="B50" s="3" t="s">
        <v>0</v>
      </c>
      <c r="C50" s="183">
        <v>30</v>
      </c>
      <c r="D50" s="193">
        <f t="shared" si="0"/>
        <v>-18.084154488031761</v>
      </c>
      <c r="E50" s="20">
        <f t="shared" si="1"/>
        <v>-48.859307195067331</v>
      </c>
      <c r="F50" s="194">
        <f t="shared" si="2"/>
        <v>12.711856450094489</v>
      </c>
      <c r="G50" s="20">
        <f t="shared" si="3"/>
        <v>62.492669913145512</v>
      </c>
      <c r="H50" s="5">
        <f t="shared" si="9"/>
        <v>62</v>
      </c>
      <c r="I50" s="5">
        <f t="shared" si="10"/>
        <v>29.56019478873074</v>
      </c>
      <c r="J50" s="29">
        <f t="shared" si="11"/>
        <v>4</v>
      </c>
      <c r="K50" s="29">
        <f t="shared" si="12"/>
        <v>9</v>
      </c>
      <c r="L50" s="29">
        <f t="shared" si="13"/>
        <v>58.240779154922961</v>
      </c>
      <c r="M50" s="175">
        <f t="shared" si="14"/>
        <v>4.1661779942097015</v>
      </c>
      <c r="N50" s="170">
        <f t="shared" si="15"/>
        <v>7.8338220057902985</v>
      </c>
      <c r="O50" s="14">
        <f t="shared" si="16"/>
        <v>16.166177994209701</v>
      </c>
      <c r="P50" s="50">
        <f t="shared" si="17"/>
        <v>8.0456862799585398</v>
      </c>
      <c r="Q50" s="50">
        <f t="shared" si="18"/>
        <v>16.378042268377943</v>
      </c>
      <c r="R50" s="44">
        <f t="shared" si="19"/>
        <v>8.0456862799585398</v>
      </c>
      <c r="S50" s="26">
        <f t="shared" si="20"/>
        <v>16.378042268377943</v>
      </c>
      <c r="T50" s="203">
        <f t="shared" si="21"/>
        <v>8.3323559884194029</v>
      </c>
      <c r="U50" s="77">
        <f t="shared" si="6"/>
        <v>57.482847523645184</v>
      </c>
      <c r="V50" s="4">
        <f t="shared" si="22"/>
        <v>122.51715247635482</v>
      </c>
      <c r="W50" s="4">
        <f t="shared" si="23"/>
        <v>237.48284752364518</v>
      </c>
      <c r="X50" s="35">
        <f t="shared" si="24"/>
        <v>114.96569504729035</v>
      </c>
      <c r="Y50" s="206">
        <f t="shared" si="7"/>
        <v>15.595845511968239</v>
      </c>
      <c r="Z50" s="193">
        <v>147.39599999999999</v>
      </c>
      <c r="AA50" s="19">
        <f t="shared" si="8"/>
        <v>1.4116668987331458</v>
      </c>
      <c r="AB50" s="156"/>
    </row>
    <row r="51" spans="1:28">
      <c r="A51" s="23">
        <v>30</v>
      </c>
      <c r="B51" s="3" t="s">
        <v>0</v>
      </c>
      <c r="C51" s="183">
        <v>31</v>
      </c>
      <c r="D51" s="193">
        <f t="shared" si="0"/>
        <v>-17.823446583443946</v>
      </c>
      <c r="E51" s="20">
        <f t="shared" si="1"/>
        <v>-47.85939333627875</v>
      </c>
      <c r="F51" s="194">
        <f t="shared" si="2"/>
        <v>12.959284543821179</v>
      </c>
      <c r="G51" s="20">
        <f t="shared" si="3"/>
        <v>62.976319117643946</v>
      </c>
      <c r="H51" s="5">
        <f t="shared" si="9"/>
        <v>62</v>
      </c>
      <c r="I51" s="5">
        <f t="shared" si="10"/>
        <v>58.579147058636778</v>
      </c>
      <c r="J51" s="29">
        <f t="shared" si="11"/>
        <v>4</v>
      </c>
      <c r="K51" s="29">
        <f t="shared" si="12"/>
        <v>11</v>
      </c>
      <c r="L51" s="29">
        <f t="shared" si="13"/>
        <v>54.316588234547112</v>
      </c>
      <c r="M51" s="175">
        <f t="shared" si="14"/>
        <v>4.198421274509597</v>
      </c>
      <c r="N51" s="170">
        <f t="shared" si="15"/>
        <v>7.801578725490403</v>
      </c>
      <c r="O51" s="14">
        <f t="shared" si="16"/>
        <v>16.198421274509599</v>
      </c>
      <c r="P51" s="50">
        <f t="shared" si="17"/>
        <v>8.0175668012207559</v>
      </c>
      <c r="Q51" s="50">
        <f t="shared" si="18"/>
        <v>16.414409350239954</v>
      </c>
      <c r="R51" s="44">
        <f t="shared" si="19"/>
        <v>8.0175668012207559</v>
      </c>
      <c r="S51" s="26">
        <f t="shared" si="20"/>
        <v>16.414409350239954</v>
      </c>
      <c r="T51" s="203">
        <f t="shared" si="21"/>
        <v>8.3968425490191976</v>
      </c>
      <c r="U51" s="77">
        <f t="shared" si="6"/>
        <v>58.011732976044769</v>
      </c>
      <c r="V51" s="4">
        <f t="shared" si="22"/>
        <v>121.98826702395523</v>
      </c>
      <c r="W51" s="4">
        <f t="shared" si="23"/>
        <v>238.01173297604475</v>
      </c>
      <c r="X51" s="35">
        <f t="shared" si="24"/>
        <v>116.02346595208952</v>
      </c>
      <c r="Y51" s="206">
        <f t="shared" si="7"/>
        <v>15.856553416556054</v>
      </c>
      <c r="Z51" s="193">
        <v>147.417</v>
      </c>
      <c r="AA51" s="19">
        <f t="shared" si="8"/>
        <v>1.4112647348936589</v>
      </c>
      <c r="AB51" s="156"/>
    </row>
    <row r="52" spans="1:28">
      <c r="A52" s="23">
        <v>31</v>
      </c>
      <c r="B52" s="3" t="s">
        <v>3</v>
      </c>
      <c r="C52" s="183">
        <v>1</v>
      </c>
      <c r="D52" s="193">
        <f t="shared" si="0"/>
        <v>-17.557668824262162</v>
      </c>
      <c r="E52" s="20">
        <f t="shared" si="1"/>
        <v>-46.862429121421044</v>
      </c>
      <c r="F52" s="194">
        <f t="shared" si="2"/>
        <v>13.194564280072671</v>
      </c>
      <c r="G52" s="20">
        <f t="shared" si="3"/>
        <v>63.465832973102138</v>
      </c>
      <c r="H52" s="5">
        <f t="shared" si="9"/>
        <v>63</v>
      </c>
      <c r="I52" s="5">
        <f t="shared" si="10"/>
        <v>27.949978386128294</v>
      </c>
      <c r="J52" s="29">
        <f t="shared" si="11"/>
        <v>4</v>
      </c>
      <c r="K52" s="29">
        <f t="shared" si="12"/>
        <v>13</v>
      </c>
      <c r="L52" s="29">
        <f t="shared" si="13"/>
        <v>51.799913544513174</v>
      </c>
      <c r="M52" s="175">
        <f t="shared" si="14"/>
        <v>4.231055531540143</v>
      </c>
      <c r="N52" s="170">
        <f t="shared" si="15"/>
        <v>7.768944468459857</v>
      </c>
      <c r="O52" s="14">
        <f t="shared" si="16"/>
        <v>16.231055531540143</v>
      </c>
      <c r="P52" s="50">
        <f t="shared" si="17"/>
        <v>7.9888538731277352</v>
      </c>
      <c r="Q52" s="50">
        <f t="shared" si="18"/>
        <v>16.45096493620802</v>
      </c>
      <c r="R52" s="44">
        <f t="shared" si="19"/>
        <v>7.9888538731277352</v>
      </c>
      <c r="S52" s="26">
        <f t="shared" si="20"/>
        <v>16.45096493620802</v>
      </c>
      <c r="T52" s="203">
        <f t="shared" si="21"/>
        <v>8.462111063080286</v>
      </c>
      <c r="U52" s="77">
        <f t="shared" si="6"/>
        <v>58.548573179270797</v>
      </c>
      <c r="V52" s="4">
        <f t="shared" si="22"/>
        <v>121.45142682072921</v>
      </c>
      <c r="W52" s="4">
        <f t="shared" si="23"/>
        <v>238.54857317927079</v>
      </c>
      <c r="X52" s="35">
        <f t="shared" si="24"/>
        <v>117.09714635854158</v>
      </c>
      <c r="Y52" s="206">
        <f t="shared" si="7"/>
        <v>16.122331175737838</v>
      </c>
      <c r="Z52" s="193">
        <v>147.43899999999999</v>
      </c>
      <c r="AA52" s="19">
        <f t="shared" si="8"/>
        <v>1.410843604693661</v>
      </c>
      <c r="AB52" s="156"/>
    </row>
    <row r="53" spans="1:28">
      <c r="A53" s="23">
        <v>32</v>
      </c>
      <c r="B53" s="3" t="s">
        <v>3</v>
      </c>
      <c r="C53" s="183">
        <v>2</v>
      </c>
      <c r="D53" s="193">
        <f t="shared" si="0"/>
        <v>-17.286916535466307</v>
      </c>
      <c r="E53" s="20">
        <f t="shared" si="1"/>
        <v>-45.868414307032168</v>
      </c>
      <c r="F53" s="194">
        <f t="shared" si="2"/>
        <v>13.417522103861605</v>
      </c>
      <c r="G53" s="20">
        <f t="shared" si="3"/>
        <v>63.960944919726863</v>
      </c>
      <c r="H53" s="5">
        <f t="shared" si="9"/>
        <v>63</v>
      </c>
      <c r="I53" s="5">
        <f t="shared" si="10"/>
        <v>57.656695183611788</v>
      </c>
      <c r="J53" s="29">
        <f t="shared" si="11"/>
        <v>4</v>
      </c>
      <c r="K53" s="29">
        <f t="shared" si="12"/>
        <v>15</v>
      </c>
      <c r="L53" s="29">
        <f t="shared" si="13"/>
        <v>50.626780734447152</v>
      </c>
      <c r="M53" s="175">
        <f t="shared" si="14"/>
        <v>4.2640629946484578</v>
      </c>
      <c r="N53" s="170">
        <f t="shared" si="15"/>
        <v>7.7359370053515422</v>
      </c>
      <c r="O53" s="14">
        <f t="shared" si="16"/>
        <v>16.264062994648459</v>
      </c>
      <c r="P53" s="50">
        <f t="shared" si="17"/>
        <v>7.959562373749236</v>
      </c>
      <c r="Q53" s="50">
        <f t="shared" si="18"/>
        <v>16.487688363046153</v>
      </c>
      <c r="R53" s="44">
        <f t="shared" si="19"/>
        <v>7.959562373749236</v>
      </c>
      <c r="S53" s="26">
        <f t="shared" si="20"/>
        <v>16.487688363046153</v>
      </c>
      <c r="T53" s="203">
        <f t="shared" si="21"/>
        <v>8.5281259892969175</v>
      </c>
      <c r="U53" s="77">
        <f t="shared" ref="U53:U84" si="25">ASIN((COS(D53*PI()/180)*SIN(G53*PI()/180))/(SIN(_z*PI()/180)))*180/PI()</f>
        <v>59.093120150710796</v>
      </c>
      <c r="V53" s="4">
        <f t="shared" si="22"/>
        <v>120.9068798492892</v>
      </c>
      <c r="W53" s="4">
        <f t="shared" si="23"/>
        <v>239.0931201507108</v>
      </c>
      <c r="X53" s="35">
        <f t="shared" si="24"/>
        <v>118.18624030142161</v>
      </c>
      <c r="Y53" s="206">
        <f t="shared" si="7"/>
        <v>16.393083464533692</v>
      </c>
      <c r="Z53" s="193">
        <v>147.46100000000001</v>
      </c>
      <c r="AA53" s="19">
        <f t="shared" si="8"/>
        <v>1.4104226629673593</v>
      </c>
      <c r="AB53" s="156"/>
    </row>
    <row r="54" spans="1:28">
      <c r="A54" s="23">
        <v>33</v>
      </c>
      <c r="B54" s="3" t="s">
        <v>3</v>
      </c>
      <c r="C54" s="183">
        <v>3</v>
      </c>
      <c r="D54" s="193">
        <f t="shared" si="0"/>
        <v>-17.011285813883003</v>
      </c>
      <c r="E54" s="20">
        <f t="shared" si="1"/>
        <v>-44.87734503534076</v>
      </c>
      <c r="F54" s="194">
        <f t="shared" si="2"/>
        <v>13.627998081431977</v>
      </c>
      <c r="G54" s="20">
        <f t="shared" si="3"/>
        <v>64.461396673928661</v>
      </c>
      <c r="H54" s="5">
        <f t="shared" si="9"/>
        <v>64</v>
      </c>
      <c r="I54" s="5">
        <f t="shared" si="10"/>
        <v>27.683800435719661</v>
      </c>
      <c r="J54" s="29">
        <f t="shared" si="11"/>
        <v>4</v>
      </c>
      <c r="K54" s="29">
        <f t="shared" si="12"/>
        <v>17</v>
      </c>
      <c r="L54" s="29">
        <f t="shared" si="13"/>
        <v>50.735201742878644</v>
      </c>
      <c r="M54" s="175">
        <f t="shared" si="14"/>
        <v>4.2974264449285773</v>
      </c>
      <c r="N54" s="170">
        <f t="shared" si="15"/>
        <v>7.7025735550714227</v>
      </c>
      <c r="O54" s="14">
        <f t="shared" si="16"/>
        <v>16.297426444928576</v>
      </c>
      <c r="P54" s="50">
        <f t="shared" si="17"/>
        <v>7.9297068564286226</v>
      </c>
      <c r="Q54" s="50">
        <f t="shared" si="18"/>
        <v>16.524559746285775</v>
      </c>
      <c r="R54" s="44">
        <f t="shared" si="19"/>
        <v>7.9297068564286226</v>
      </c>
      <c r="S54" s="26">
        <f t="shared" si="20"/>
        <v>16.524559746285775</v>
      </c>
      <c r="T54" s="203">
        <f t="shared" si="21"/>
        <v>8.594852889857151</v>
      </c>
      <c r="U54" s="77">
        <f t="shared" si="25"/>
        <v>59.645130858532667</v>
      </c>
      <c r="V54" s="4">
        <f t="shared" si="22"/>
        <v>120.35486914146733</v>
      </c>
      <c r="W54" s="4">
        <f t="shared" si="23"/>
        <v>239.64513085853267</v>
      </c>
      <c r="X54" s="35">
        <f t="shared" si="24"/>
        <v>119.29026171706533</v>
      </c>
      <c r="Y54" s="206">
        <f t="shared" si="7"/>
        <v>16.668714186116997</v>
      </c>
      <c r="Z54" s="193">
        <v>147.48400000000001</v>
      </c>
      <c r="AA54" s="19">
        <f t="shared" si="8"/>
        <v>1.409982788923053</v>
      </c>
      <c r="AB54" s="156"/>
    </row>
    <row r="55" spans="1:28">
      <c r="A55" s="23">
        <v>34</v>
      </c>
      <c r="B55" s="3" t="s">
        <v>3</v>
      </c>
      <c r="C55" s="183">
        <v>4</v>
      </c>
      <c r="D55" s="193">
        <f t="shared" si="0"/>
        <v>-16.730873462951589</v>
      </c>
      <c r="E55" s="20">
        <f t="shared" si="1"/>
        <v>-43.889213902304746</v>
      </c>
      <c r="F55" s="194">
        <f t="shared" si="2"/>
        <v>13.825846058901444</v>
      </c>
      <c r="G55" s="20">
        <f t="shared" si="3"/>
        <v>64.966938287287903</v>
      </c>
      <c r="H55" s="5">
        <f t="shared" si="9"/>
        <v>64</v>
      </c>
      <c r="I55" s="5">
        <f t="shared" si="10"/>
        <v>58.016297237274159</v>
      </c>
      <c r="J55" s="29">
        <f t="shared" si="11"/>
        <v>4</v>
      </c>
      <c r="K55" s="29">
        <f t="shared" si="12"/>
        <v>19</v>
      </c>
      <c r="L55" s="29">
        <f t="shared" si="13"/>
        <v>52.065188949096637</v>
      </c>
      <c r="M55" s="175">
        <f t="shared" si="14"/>
        <v>4.331129219152527</v>
      </c>
      <c r="N55" s="170">
        <f t="shared" si="15"/>
        <v>7.668870780847473</v>
      </c>
      <c r="O55" s="14">
        <f t="shared" si="16"/>
        <v>16.331129219152526</v>
      </c>
      <c r="P55" s="50">
        <f t="shared" si="17"/>
        <v>7.8993015484958304</v>
      </c>
      <c r="Q55" s="50">
        <f t="shared" si="18"/>
        <v>16.561559986800884</v>
      </c>
      <c r="R55" s="44">
        <f t="shared" si="19"/>
        <v>7.8993015484958304</v>
      </c>
      <c r="S55" s="26">
        <f t="shared" si="20"/>
        <v>16.561559986800884</v>
      </c>
      <c r="T55" s="203">
        <f t="shared" si="21"/>
        <v>8.6622584383050523</v>
      </c>
      <c r="U55" s="77">
        <f t="shared" si="25"/>
        <v>60.204367279750926</v>
      </c>
      <c r="V55" s="4">
        <f t="shared" si="22"/>
        <v>119.79563272024907</v>
      </c>
      <c r="W55" s="4">
        <f t="shared" si="23"/>
        <v>240.20436727975093</v>
      </c>
      <c r="X55" s="35">
        <f t="shared" si="24"/>
        <v>120.40873455950185</v>
      </c>
      <c r="Y55" s="206">
        <f t="shared" si="7"/>
        <v>16.949126537048411</v>
      </c>
      <c r="Z55" s="193">
        <v>147.50800000000001</v>
      </c>
      <c r="AA55" s="19">
        <f t="shared" si="8"/>
        <v>1.4095240092767647</v>
      </c>
      <c r="AB55" s="156"/>
    </row>
    <row r="56" spans="1:28">
      <c r="A56" s="23">
        <v>35</v>
      </c>
      <c r="B56" s="3" t="s">
        <v>3</v>
      </c>
      <c r="C56" s="183">
        <v>5</v>
      </c>
      <c r="D56" s="193">
        <f t="shared" si="0"/>
        <v>-16.445776929849785</v>
      </c>
      <c r="E56" s="20">
        <f t="shared" si="1"/>
        <v>-42.904010029185834</v>
      </c>
      <c r="F56" s="194">
        <f t="shared" si="2"/>
        <v>14.010933804872096</v>
      </c>
      <c r="G56" s="20">
        <f t="shared" si="3"/>
        <v>65.477328172629612</v>
      </c>
      <c r="H56" s="5">
        <f t="shared" si="9"/>
        <v>65</v>
      </c>
      <c r="I56" s="5">
        <f t="shared" si="10"/>
        <v>28.639690357776715</v>
      </c>
      <c r="J56" s="29">
        <f t="shared" si="11"/>
        <v>4</v>
      </c>
      <c r="K56" s="29">
        <f t="shared" si="12"/>
        <v>21</v>
      </c>
      <c r="L56" s="29">
        <f t="shared" si="13"/>
        <v>54.558761431106859</v>
      </c>
      <c r="M56" s="175">
        <f t="shared" si="14"/>
        <v>4.3651552115086405</v>
      </c>
      <c r="N56" s="170">
        <f t="shared" si="15"/>
        <v>7.6348447884913595</v>
      </c>
      <c r="O56" s="14">
        <f t="shared" si="16"/>
        <v>16.36515521150864</v>
      </c>
      <c r="P56" s="50">
        <f t="shared" si="17"/>
        <v>7.8683603519058947</v>
      </c>
      <c r="Q56" s="50">
        <f t="shared" si="18"/>
        <v>16.598670774923175</v>
      </c>
      <c r="R56" s="44">
        <f t="shared" si="19"/>
        <v>7.8683603519058947</v>
      </c>
      <c r="S56" s="26">
        <f t="shared" si="20"/>
        <v>16.598670774923175</v>
      </c>
      <c r="T56" s="203">
        <f t="shared" si="21"/>
        <v>8.7303104230172792</v>
      </c>
      <c r="U56" s="77">
        <f t="shared" si="25"/>
        <v>60.770596435420131</v>
      </c>
      <c r="V56" s="4">
        <f t="shared" si="22"/>
        <v>119.22940356457987</v>
      </c>
      <c r="W56" s="4">
        <f t="shared" si="23"/>
        <v>240.77059643542015</v>
      </c>
      <c r="X56" s="35">
        <f t="shared" si="24"/>
        <v>121.54119287084028</v>
      </c>
      <c r="Y56" s="206">
        <f t="shared" si="7"/>
        <v>17.234223070150215</v>
      </c>
      <c r="Z56" s="193">
        <v>147.53200000000001</v>
      </c>
      <c r="AA56" s="19">
        <f t="shared" si="8"/>
        <v>1.4090654535103653</v>
      </c>
      <c r="AB56" s="156"/>
    </row>
    <row r="57" spans="1:28">
      <c r="A57" s="23">
        <v>36</v>
      </c>
      <c r="B57" s="3" t="s">
        <v>3</v>
      </c>
      <c r="C57" s="183">
        <v>6</v>
      </c>
      <c r="D57" s="193">
        <f t="shared" si="0"/>
        <v>-16.156094245034168</v>
      </c>
      <c r="E57" s="20">
        <f t="shared" si="1"/>
        <v>-41.921719137281556</v>
      </c>
      <c r="F57" s="194">
        <f t="shared" si="2"/>
        <v>14.183143136849742</v>
      </c>
      <c r="G57" s="20">
        <f t="shared" si="3"/>
        <v>65.992333099970665</v>
      </c>
      <c r="H57" s="5">
        <f t="shared" si="9"/>
        <v>65</v>
      </c>
      <c r="I57" s="5">
        <f t="shared" si="10"/>
        <v>59.539985998239899</v>
      </c>
      <c r="J57" s="29">
        <f t="shared" si="11"/>
        <v>4</v>
      </c>
      <c r="K57" s="29">
        <f t="shared" si="12"/>
        <v>23</v>
      </c>
      <c r="L57" s="29">
        <f t="shared" si="13"/>
        <v>58.159943992959597</v>
      </c>
      <c r="M57" s="175">
        <f t="shared" si="14"/>
        <v>4.3994888733313777</v>
      </c>
      <c r="N57" s="170">
        <f t="shared" si="15"/>
        <v>7.6005111266686223</v>
      </c>
      <c r="O57" s="14">
        <f t="shared" si="16"/>
        <v>16.399488873331379</v>
      </c>
      <c r="P57" s="50">
        <f t="shared" si="17"/>
        <v>7.8368968456161179</v>
      </c>
      <c r="Q57" s="50">
        <f t="shared" si="18"/>
        <v>16.635874592278874</v>
      </c>
      <c r="R57" s="44">
        <f t="shared" si="19"/>
        <v>7.8368968456161179</v>
      </c>
      <c r="S57" s="26">
        <f t="shared" si="20"/>
        <v>16.635874592278874</v>
      </c>
      <c r="T57" s="203">
        <f t="shared" si="21"/>
        <v>8.7989777466627572</v>
      </c>
      <c r="U57" s="77">
        <f t="shared" si="25"/>
        <v>61.343590404955883</v>
      </c>
      <c r="V57" s="4">
        <f t="shared" si="22"/>
        <v>118.65640959504412</v>
      </c>
      <c r="W57" s="4">
        <f t="shared" si="23"/>
        <v>241.34359040495588</v>
      </c>
      <c r="X57" s="35">
        <f t="shared" si="24"/>
        <v>122.68718080991175</v>
      </c>
      <c r="Y57" s="206">
        <f t="shared" si="7"/>
        <v>17.523905754965831</v>
      </c>
      <c r="Z57" s="193">
        <v>147.55699999999999</v>
      </c>
      <c r="AA57" s="19">
        <f t="shared" si="8"/>
        <v>1.4085880291633974</v>
      </c>
      <c r="AB57" s="156"/>
    </row>
    <row r="58" spans="1:28">
      <c r="A58" s="23">
        <v>37</v>
      </c>
      <c r="B58" s="3" t="s">
        <v>3</v>
      </c>
      <c r="C58" s="183">
        <v>7</v>
      </c>
      <c r="D58" s="193">
        <f t="shared" si="0"/>
        <v>-15.861923964240065</v>
      </c>
      <c r="E58" s="20">
        <f t="shared" si="1"/>
        <v>-40.942323625448083</v>
      </c>
      <c r="F58" s="194">
        <f t="shared" si="2"/>
        <v>14.342370031330848</v>
      </c>
      <c r="G58" s="20">
        <f t="shared" si="3"/>
        <v>66.511728165002395</v>
      </c>
      <c r="H58" s="5">
        <f t="shared" si="9"/>
        <v>66</v>
      </c>
      <c r="I58" s="5">
        <f t="shared" si="10"/>
        <v>30.703689900143729</v>
      </c>
      <c r="J58" s="29">
        <f t="shared" si="11"/>
        <v>4</v>
      </c>
      <c r="K58" s="29">
        <f t="shared" si="12"/>
        <v>26</v>
      </c>
      <c r="L58" s="29">
        <f t="shared" si="13"/>
        <v>2.8147596005749165</v>
      </c>
      <c r="M58" s="175">
        <f t="shared" si="14"/>
        <v>4.4341152110001598</v>
      </c>
      <c r="N58" s="170">
        <f t="shared" si="15"/>
        <v>7.5658847889998402</v>
      </c>
      <c r="O58" s="14">
        <f t="shared" si="16"/>
        <v>16.434115211000162</v>
      </c>
      <c r="P58" s="50">
        <f t="shared" si="17"/>
        <v>7.8049242895220212</v>
      </c>
      <c r="Q58" s="50">
        <f t="shared" si="18"/>
        <v>16.673154711522344</v>
      </c>
      <c r="R58" s="44">
        <f t="shared" si="19"/>
        <v>7.8049242895220212</v>
      </c>
      <c r="S58" s="26">
        <f t="shared" si="20"/>
        <v>16.673154711522344</v>
      </c>
      <c r="T58" s="203">
        <f t="shared" si="21"/>
        <v>8.8682304220003232</v>
      </c>
      <c r="U58" s="77">
        <f t="shared" si="25"/>
        <v>61.923126321495616</v>
      </c>
      <c r="V58" s="4">
        <f t="shared" si="22"/>
        <v>118.07687367850438</v>
      </c>
      <c r="W58" s="4">
        <f t="shared" si="23"/>
        <v>241.9231263214956</v>
      </c>
      <c r="X58" s="35">
        <f t="shared" si="24"/>
        <v>123.84625264299122</v>
      </c>
      <c r="Y58" s="206">
        <f t="shared" si="7"/>
        <v>17.818076035759937</v>
      </c>
      <c r="Z58" s="193">
        <v>147.58199999999999</v>
      </c>
      <c r="AA58" s="19">
        <f t="shared" si="8"/>
        <v>1.4081108474191386</v>
      </c>
      <c r="AB58" s="156"/>
    </row>
    <row r="59" spans="1:28">
      <c r="A59" s="23">
        <v>38</v>
      </c>
      <c r="B59" s="3" t="s">
        <v>3</v>
      </c>
      <c r="C59" s="183">
        <v>8</v>
      </c>
      <c r="D59" s="193">
        <f t="shared" si="0"/>
        <v>-15.563365112975054</v>
      </c>
      <c r="E59" s="20">
        <f t="shared" si="1"/>
        <v>-39.965802650057647</v>
      </c>
      <c r="F59" s="194">
        <f t="shared" si="2"/>
        <v>14.488524717435565</v>
      </c>
      <c r="G59" s="20">
        <f t="shared" si="3"/>
        <v>67.035296732659432</v>
      </c>
      <c r="H59" s="5">
        <f t="shared" si="9"/>
        <v>67</v>
      </c>
      <c r="I59" s="5">
        <f t="shared" si="10"/>
        <v>2.117803959565947</v>
      </c>
      <c r="J59" s="29">
        <f t="shared" si="11"/>
        <v>4</v>
      </c>
      <c r="K59" s="29">
        <f t="shared" si="12"/>
        <v>28</v>
      </c>
      <c r="L59" s="29">
        <f t="shared" si="13"/>
        <v>8.4712158382637881</v>
      </c>
      <c r="M59" s="175">
        <f t="shared" si="14"/>
        <v>4.4690197821772957</v>
      </c>
      <c r="N59" s="170">
        <f t="shared" si="15"/>
        <v>7.5309802178227043</v>
      </c>
      <c r="O59" s="14">
        <f t="shared" si="16"/>
        <v>16.469019782177295</v>
      </c>
      <c r="P59" s="50">
        <f t="shared" si="17"/>
        <v>7.7724556297799641</v>
      </c>
      <c r="Q59" s="50">
        <f t="shared" si="18"/>
        <v>16.710495194134555</v>
      </c>
      <c r="R59" s="44">
        <f t="shared" si="19"/>
        <v>7.7724556297799641</v>
      </c>
      <c r="S59" s="26">
        <f t="shared" si="20"/>
        <v>16.710495194134555</v>
      </c>
      <c r="T59" s="203">
        <f t="shared" si="21"/>
        <v>8.9380395643545913</v>
      </c>
      <c r="U59" s="77">
        <f t="shared" si="25"/>
        <v>62.508986350120551</v>
      </c>
      <c r="V59" s="4">
        <f t="shared" si="22"/>
        <v>117.49101364987945</v>
      </c>
      <c r="W59" s="4">
        <f t="shared" si="23"/>
        <v>242.50898635012055</v>
      </c>
      <c r="X59" s="35">
        <f t="shared" si="24"/>
        <v>125.0179727002411</v>
      </c>
      <c r="Y59" s="206">
        <f t="shared" si="7"/>
        <v>18.116634887024944</v>
      </c>
      <c r="Z59" s="193">
        <v>147.608</v>
      </c>
      <c r="AA59" s="19">
        <f t="shared" si="8"/>
        <v>1.4076148355814069</v>
      </c>
      <c r="AB59" s="156"/>
    </row>
    <row r="60" spans="1:28">
      <c r="A60" s="23">
        <v>39</v>
      </c>
      <c r="B60" s="3" t="s">
        <v>3</v>
      </c>
      <c r="C60" s="183">
        <v>9</v>
      </c>
      <c r="D60" s="193">
        <f t="shared" si="0"/>
        <v>-15.260517133530849</v>
      </c>
      <c r="E60" s="20">
        <f t="shared" si="1"/>
        <v>-38.992132207048911</v>
      </c>
      <c r="F60" s="194">
        <f t="shared" si="2"/>
        <v>14.621531753984595</v>
      </c>
      <c r="G60" s="20">
        <f t="shared" si="3"/>
        <v>67.562830358204508</v>
      </c>
      <c r="H60" s="5">
        <f t="shared" si="9"/>
        <v>67</v>
      </c>
      <c r="I60" s="5">
        <f t="shared" si="10"/>
        <v>33.769821492270466</v>
      </c>
      <c r="J60" s="29">
        <f t="shared" si="11"/>
        <v>4</v>
      </c>
      <c r="K60" s="29">
        <f t="shared" si="12"/>
        <v>30</v>
      </c>
      <c r="L60" s="29">
        <f t="shared" si="13"/>
        <v>15.079285969081866</v>
      </c>
      <c r="M60" s="175">
        <f t="shared" si="14"/>
        <v>4.5041886905469672</v>
      </c>
      <c r="N60" s="170">
        <f t="shared" si="15"/>
        <v>7.4958113094530328</v>
      </c>
      <c r="O60" s="14">
        <f t="shared" si="16"/>
        <v>16.504188690546968</v>
      </c>
      <c r="P60" s="50">
        <f t="shared" si="17"/>
        <v>7.7395035053527756</v>
      </c>
      <c r="Q60" s="50">
        <f t="shared" si="18"/>
        <v>16.747880886446712</v>
      </c>
      <c r="R60" s="44">
        <f t="shared" si="19"/>
        <v>7.7395035053527756</v>
      </c>
      <c r="S60" s="26">
        <f t="shared" si="20"/>
        <v>16.747880886446712</v>
      </c>
      <c r="T60" s="203">
        <f t="shared" si="21"/>
        <v>9.0083773810939363</v>
      </c>
      <c r="U60" s="77">
        <f t="shared" si="25"/>
        <v>63.100957650660675</v>
      </c>
      <c r="V60" s="4">
        <f t="shared" si="22"/>
        <v>116.89904234933933</v>
      </c>
      <c r="W60" s="4">
        <f t="shared" si="23"/>
        <v>243.10095765066069</v>
      </c>
      <c r="X60" s="35">
        <f t="shared" si="24"/>
        <v>126.20191530132136</v>
      </c>
      <c r="Y60" s="206">
        <f t="shared" si="7"/>
        <v>18.419482866469153</v>
      </c>
      <c r="Z60" s="193">
        <v>147.63499999999999</v>
      </c>
      <c r="AA60" s="19">
        <f t="shared" si="8"/>
        <v>1.4071000237107427</v>
      </c>
      <c r="AB60" s="156"/>
    </row>
    <row r="61" spans="1:28">
      <c r="A61" s="23">
        <v>40</v>
      </c>
      <c r="B61" s="3" t="s">
        <v>3</v>
      </c>
      <c r="C61" s="183">
        <v>10</v>
      </c>
      <c r="D61" s="193">
        <f t="shared" si="0"/>
        <v>-14.953479834528821</v>
      </c>
      <c r="E61" s="20">
        <f t="shared" si="1"/>
        <v>-38.021285215741578</v>
      </c>
      <c r="F61" s="194">
        <f t="shared" si="2"/>
        <v>14.741330089937332</v>
      </c>
      <c r="G61" s="20">
        <f t="shared" si="3"/>
        <v>68.094128688130567</v>
      </c>
      <c r="H61" s="5">
        <f t="shared" si="9"/>
        <v>68</v>
      </c>
      <c r="I61" s="5">
        <f t="shared" si="10"/>
        <v>5.647721287834031</v>
      </c>
      <c r="J61" s="29">
        <f t="shared" si="11"/>
        <v>4</v>
      </c>
      <c r="K61" s="29">
        <f t="shared" si="12"/>
        <v>32</v>
      </c>
      <c r="L61" s="29">
        <f t="shared" si="13"/>
        <v>22.590885151336124</v>
      </c>
      <c r="M61" s="175">
        <f t="shared" si="14"/>
        <v>4.5396085792087044</v>
      </c>
      <c r="N61" s="170">
        <f t="shared" si="15"/>
        <v>7.4603914207912956</v>
      </c>
      <c r="O61" s="14">
        <f t="shared" si="16"/>
        <v>16.539608579208704</v>
      </c>
      <c r="P61" s="50">
        <f t="shared" si="17"/>
        <v>7.7060802556235846</v>
      </c>
      <c r="Q61" s="50">
        <f t="shared" si="18"/>
        <v>16.785297414040993</v>
      </c>
      <c r="R61" s="44">
        <f t="shared" si="19"/>
        <v>7.7060802556235846</v>
      </c>
      <c r="S61" s="26">
        <f t="shared" si="20"/>
        <v>16.785297414040993</v>
      </c>
      <c r="T61" s="203">
        <f t="shared" si="21"/>
        <v>9.0792171584174088</v>
      </c>
      <c r="U61" s="77">
        <f t="shared" si="25"/>
        <v>63.698832326702991</v>
      </c>
      <c r="V61" s="4">
        <f t="shared" si="22"/>
        <v>116.30116767329702</v>
      </c>
      <c r="W61" s="4">
        <f t="shared" si="23"/>
        <v>243.69883232670298</v>
      </c>
      <c r="X61" s="35">
        <f t="shared" si="24"/>
        <v>127.39766465340597</v>
      </c>
      <c r="Y61" s="206">
        <f t="shared" si="7"/>
        <v>18.726520165471179</v>
      </c>
      <c r="Z61" s="193">
        <v>147.66200000000001</v>
      </c>
      <c r="AA61" s="19">
        <f t="shared" si="8"/>
        <v>1.4065854942143445</v>
      </c>
      <c r="AB61" s="156"/>
    </row>
    <row r="62" spans="1:28">
      <c r="A62" s="23">
        <v>41</v>
      </c>
      <c r="B62" s="3" t="s">
        <v>3</v>
      </c>
      <c r="C62" s="183">
        <v>11</v>
      </c>
      <c r="D62" s="193">
        <f t="shared" si="0"/>
        <v>-14.642353343005944</v>
      </c>
      <c r="E62" s="20">
        <f t="shared" si="1"/>
        <v>-37.053231604102564</v>
      </c>
      <c r="F62" s="194">
        <f t="shared" si="2"/>
        <v>14.847873108128123</v>
      </c>
      <c r="G62" s="20">
        <f t="shared" si="3"/>
        <v>68.62899934305095</v>
      </c>
      <c r="H62" s="5">
        <f t="shared" si="9"/>
        <v>68</v>
      </c>
      <c r="I62" s="5">
        <f t="shared" si="10"/>
        <v>37.739960583056984</v>
      </c>
      <c r="J62" s="29">
        <f t="shared" si="11"/>
        <v>4</v>
      </c>
      <c r="K62" s="29">
        <f t="shared" si="12"/>
        <v>34</v>
      </c>
      <c r="L62" s="29">
        <f t="shared" si="13"/>
        <v>30.959842332227936</v>
      </c>
      <c r="M62" s="175">
        <f t="shared" si="14"/>
        <v>4.5752666228700631</v>
      </c>
      <c r="N62" s="170">
        <f t="shared" si="15"/>
        <v>7.4247333771299369</v>
      </c>
      <c r="O62" s="14">
        <f t="shared" si="16"/>
        <v>16.575266622870064</v>
      </c>
      <c r="P62" s="50">
        <f t="shared" si="17"/>
        <v>7.6721979289320723</v>
      </c>
      <c r="Q62" s="50">
        <f t="shared" si="18"/>
        <v>16.822731174672199</v>
      </c>
      <c r="R62" s="44">
        <f t="shared" si="19"/>
        <v>7.6721979289320723</v>
      </c>
      <c r="S62" s="26">
        <f t="shared" si="20"/>
        <v>16.822731174672199</v>
      </c>
      <c r="T62" s="203">
        <f t="shared" si="21"/>
        <v>9.1505332457401281</v>
      </c>
      <c r="U62" s="77">
        <f t="shared" si="25"/>
        <v>64.302407362321489</v>
      </c>
      <c r="V62" s="4">
        <f t="shared" si="22"/>
        <v>115.69759263767851</v>
      </c>
      <c r="W62" s="4">
        <f t="shared" si="23"/>
        <v>244.3024073623215</v>
      </c>
      <c r="X62" s="35">
        <f t="shared" si="24"/>
        <v>128.60481472464301</v>
      </c>
      <c r="Y62" s="206">
        <f t="shared" si="7"/>
        <v>19.037646656994056</v>
      </c>
      <c r="Z62" s="193">
        <v>147.69</v>
      </c>
      <c r="AA62" s="19">
        <f t="shared" si="8"/>
        <v>1.4060522061045564</v>
      </c>
      <c r="AB62" s="156"/>
    </row>
    <row r="63" spans="1:28">
      <c r="A63" s="23">
        <v>42</v>
      </c>
      <c r="B63" s="3" t="s">
        <v>3</v>
      </c>
      <c r="C63" s="183">
        <v>12</v>
      </c>
      <c r="D63" s="193">
        <f t="shared" si="0"/>
        <v>-14.327238059039418</v>
      </c>
      <c r="E63" s="20">
        <f t="shared" si="1"/>
        <v>-36.087938395165388</v>
      </c>
      <c r="F63" s="194">
        <f t="shared" si="2"/>
        <v>14.941128652257394</v>
      </c>
      <c r="G63" s="20">
        <f t="shared" si="3"/>
        <v>69.167257784614534</v>
      </c>
      <c r="H63" s="5">
        <f t="shared" si="9"/>
        <v>69</v>
      </c>
      <c r="I63" s="5">
        <f t="shared" si="10"/>
        <v>10.035467076872067</v>
      </c>
      <c r="J63" s="29">
        <f t="shared" si="11"/>
        <v>4</v>
      </c>
      <c r="K63" s="29">
        <f t="shared" si="12"/>
        <v>36</v>
      </c>
      <c r="L63" s="29">
        <f t="shared" si="13"/>
        <v>40.141868307488267</v>
      </c>
      <c r="M63" s="175">
        <f t="shared" si="14"/>
        <v>4.6111505189743021</v>
      </c>
      <c r="N63" s="170">
        <f t="shared" si="15"/>
        <v>7.3888494810256979</v>
      </c>
      <c r="O63" s="14">
        <f t="shared" si="16"/>
        <v>16.611150518974302</v>
      </c>
      <c r="P63" s="50">
        <f t="shared" si="17"/>
        <v>7.6378682918966545</v>
      </c>
      <c r="Q63" s="50">
        <f t="shared" si="18"/>
        <v>16.86016932984526</v>
      </c>
      <c r="R63" s="44">
        <f t="shared" si="19"/>
        <v>7.6378682918966545</v>
      </c>
      <c r="S63" s="26">
        <f t="shared" si="20"/>
        <v>16.86016932984526</v>
      </c>
      <c r="T63" s="203">
        <f t="shared" si="21"/>
        <v>9.2223010379486041</v>
      </c>
      <c r="U63" s="77">
        <f t="shared" si="25"/>
        <v>64.911484547942834</v>
      </c>
      <c r="V63" s="4">
        <f t="shared" si="22"/>
        <v>115.08851545205717</v>
      </c>
      <c r="W63" s="4">
        <f t="shared" si="23"/>
        <v>244.91148454794285</v>
      </c>
      <c r="X63" s="35">
        <f t="shared" si="24"/>
        <v>129.8229690958857</v>
      </c>
      <c r="Y63" s="206">
        <f t="shared" si="7"/>
        <v>19.352761940960583</v>
      </c>
      <c r="Z63" s="193">
        <v>147.71799999999999</v>
      </c>
      <c r="AA63" s="19">
        <f t="shared" si="8"/>
        <v>1.4055192212208847</v>
      </c>
      <c r="AB63" s="156"/>
    </row>
    <row r="64" spans="1:28">
      <c r="A64" s="23">
        <v>43</v>
      </c>
      <c r="B64" s="3" t="s">
        <v>3</v>
      </c>
      <c r="C64" s="183">
        <v>13</v>
      </c>
      <c r="D64" s="193">
        <f t="shared" si="0"/>
        <v>-14.008234612900887</v>
      </c>
      <c r="E64" s="20">
        <f t="shared" si="1"/>
        <v>-35.125369794322104</v>
      </c>
      <c r="F64" s="194">
        <f t="shared" si="2"/>
        <v>15.021079037113944</v>
      </c>
      <c r="G64" s="20">
        <f t="shared" si="3"/>
        <v>69.708727168348375</v>
      </c>
      <c r="H64" s="5">
        <f t="shared" si="9"/>
        <v>69</v>
      </c>
      <c r="I64" s="5">
        <f t="shared" si="10"/>
        <v>42.523630100902494</v>
      </c>
      <c r="J64" s="29">
        <f t="shared" si="11"/>
        <v>4</v>
      </c>
      <c r="K64" s="29">
        <f t="shared" si="12"/>
        <v>38</v>
      </c>
      <c r="L64" s="29">
        <f t="shared" si="13"/>
        <v>50.094520403609977</v>
      </c>
      <c r="M64" s="175">
        <f t="shared" si="14"/>
        <v>4.6472484778898915</v>
      </c>
      <c r="N64" s="170">
        <f t="shared" si="15"/>
        <v>7.3527515221101085</v>
      </c>
      <c r="O64" s="14">
        <f t="shared" si="16"/>
        <v>16.647248477889892</v>
      </c>
      <c r="P64" s="50">
        <f t="shared" si="17"/>
        <v>7.6031028393953406</v>
      </c>
      <c r="Q64" s="50">
        <f t="shared" si="18"/>
        <v>16.897599795175125</v>
      </c>
      <c r="R64" s="44">
        <f t="shared" si="19"/>
        <v>7.6031028393953406</v>
      </c>
      <c r="S64" s="26">
        <f t="shared" si="20"/>
        <v>16.897599795175125</v>
      </c>
      <c r="T64" s="203">
        <f t="shared" si="21"/>
        <v>9.2944969557797847</v>
      </c>
      <c r="U64" s="77">
        <f t="shared" si="25"/>
        <v>65.525870396661233</v>
      </c>
      <c r="V64" s="4">
        <f t="shared" si="22"/>
        <v>114.47412960333877</v>
      </c>
      <c r="W64" s="4">
        <f t="shared" si="23"/>
        <v>245.52587039666122</v>
      </c>
      <c r="X64" s="35">
        <f t="shared" si="24"/>
        <v>131.05174079332244</v>
      </c>
      <c r="Y64" s="206">
        <f t="shared" si="7"/>
        <v>19.671765387099114</v>
      </c>
      <c r="Z64" s="193">
        <v>147.74700000000001</v>
      </c>
      <c r="AA64" s="19">
        <f t="shared" si="8"/>
        <v>1.4049675205813692</v>
      </c>
      <c r="AB64" s="156"/>
    </row>
    <row r="65" spans="1:28">
      <c r="A65" s="23">
        <v>44</v>
      </c>
      <c r="B65" s="3" t="s">
        <v>3</v>
      </c>
      <c r="C65" s="183">
        <v>14</v>
      </c>
      <c r="D65" s="193">
        <f t="shared" si="0"/>
        <v>-13.685443824723645</v>
      </c>
      <c r="E65" s="20">
        <f t="shared" si="1"/>
        <v>-34.165487277222397</v>
      </c>
      <c r="F65" s="194">
        <f t="shared" si="2"/>
        <v>15.087721042024603</v>
      </c>
      <c r="G65" s="20">
        <f t="shared" si="3"/>
        <v>70.253238184199219</v>
      </c>
      <c r="H65" s="5">
        <f t="shared" si="9"/>
        <v>70</v>
      </c>
      <c r="I65" s="5">
        <f t="shared" si="10"/>
        <v>15.194291051953144</v>
      </c>
      <c r="J65" s="29">
        <f t="shared" si="11"/>
        <v>4</v>
      </c>
      <c r="K65" s="29">
        <f t="shared" si="12"/>
        <v>41</v>
      </c>
      <c r="L65" s="29">
        <f t="shared" si="13"/>
        <v>0.77716420781257511</v>
      </c>
      <c r="M65" s="175">
        <f t="shared" si="14"/>
        <v>4.6835492122799485</v>
      </c>
      <c r="N65" s="170">
        <f t="shared" si="15"/>
        <v>7.3164507877200515</v>
      </c>
      <c r="O65" s="14">
        <f t="shared" si="16"/>
        <v>16.683549212279949</v>
      </c>
      <c r="P65" s="50">
        <f t="shared" si="17"/>
        <v>7.5679128050871283</v>
      </c>
      <c r="Q65" s="50">
        <f t="shared" si="18"/>
        <v>16.935011229647024</v>
      </c>
      <c r="R65" s="44">
        <f t="shared" si="19"/>
        <v>7.5679128050871283</v>
      </c>
      <c r="S65" s="26">
        <f t="shared" si="20"/>
        <v>16.935011229647024</v>
      </c>
      <c r="T65" s="203">
        <f t="shared" si="21"/>
        <v>9.3670984245598952</v>
      </c>
      <c r="U65" s="77">
        <f t="shared" si="25"/>
        <v>66.1453760522149</v>
      </c>
      <c r="V65" s="4">
        <f t="shared" si="22"/>
        <v>113.8546239477851</v>
      </c>
      <c r="W65" s="4">
        <f t="shared" si="23"/>
        <v>246.14537605221489</v>
      </c>
      <c r="X65" s="35">
        <f t="shared" si="24"/>
        <v>132.29075210442977</v>
      </c>
      <c r="Y65" s="206">
        <f t="shared" si="7"/>
        <v>19.994556175276355</v>
      </c>
      <c r="Z65" s="193">
        <v>147.77600000000001</v>
      </c>
      <c r="AA65" s="19">
        <f t="shared" si="8"/>
        <v>1.4044161447120871</v>
      </c>
      <c r="AB65" s="156"/>
    </row>
    <row r="66" spans="1:28">
      <c r="A66" s="75">
        <v>45</v>
      </c>
      <c r="B66" s="169" t="s">
        <v>3</v>
      </c>
      <c r="C66" s="184">
        <v>15</v>
      </c>
      <c r="D66" s="193">
        <f t="shared" si="0"/>
        <v>-13.358966666659782</v>
      </c>
      <c r="E66" s="20">
        <f t="shared" si="1"/>
        <v>-33.20824967803172</v>
      </c>
      <c r="F66" s="195">
        <f t="shared" si="2"/>
        <v>15.14106588754716</v>
      </c>
      <c r="G66" s="20">
        <f t="shared" si="3"/>
        <v>70.800628886413847</v>
      </c>
      <c r="H66" s="5">
        <f t="shared" si="9"/>
        <v>70</v>
      </c>
      <c r="I66" s="5">
        <f t="shared" si="10"/>
        <v>48.037733184830813</v>
      </c>
      <c r="J66" s="29">
        <f t="shared" si="11"/>
        <v>4</v>
      </c>
      <c r="K66" s="29">
        <f t="shared" si="12"/>
        <v>43</v>
      </c>
      <c r="L66" s="29">
        <f t="shared" si="13"/>
        <v>12.150932739323252</v>
      </c>
      <c r="M66" s="175">
        <f t="shared" si="14"/>
        <v>4.7200419257609232</v>
      </c>
      <c r="N66" s="170">
        <f t="shared" si="15"/>
        <v>7.2799580742390768</v>
      </c>
      <c r="O66" s="14">
        <f t="shared" si="16"/>
        <v>16.720041925760924</v>
      </c>
      <c r="P66" s="50">
        <f t="shared" si="17"/>
        <v>7.5323091723648625</v>
      </c>
      <c r="Q66" s="50">
        <f t="shared" si="18"/>
        <v>16.97239302388671</v>
      </c>
      <c r="R66" s="44">
        <f t="shared" si="19"/>
        <v>7.5323091723648625</v>
      </c>
      <c r="S66" s="26">
        <f t="shared" si="20"/>
        <v>16.97239302388671</v>
      </c>
      <c r="T66" s="203">
        <f t="shared" si="21"/>
        <v>9.4400838515218481</v>
      </c>
      <c r="U66" s="77">
        <f t="shared" si="25"/>
        <v>66.769817189740735</v>
      </c>
      <c r="V66" s="4">
        <f t="shared" si="22"/>
        <v>113.23018281025927</v>
      </c>
      <c r="W66" s="4">
        <f t="shared" si="23"/>
        <v>246.76981718974073</v>
      </c>
      <c r="X66" s="35">
        <f t="shared" si="24"/>
        <v>133.53963437948147</v>
      </c>
      <c r="Y66" s="206">
        <f t="shared" si="7"/>
        <v>20.321033333340218</v>
      </c>
      <c r="Z66" s="196">
        <v>147.80600000000001</v>
      </c>
      <c r="AA66" s="210">
        <f t="shared" si="8"/>
        <v>1.4038460973722986</v>
      </c>
      <c r="AB66" s="157"/>
    </row>
    <row r="67" spans="1:28">
      <c r="A67" s="23">
        <v>46</v>
      </c>
      <c r="B67" s="3" t="s">
        <v>3</v>
      </c>
      <c r="C67" s="183">
        <v>16</v>
      </c>
      <c r="D67" s="193">
        <f t="shared" si="0"/>
        <v>-13.028904227497971</v>
      </c>
      <c r="E67" s="20">
        <f t="shared" si="1"/>
        <v>-32.253613277817628</v>
      </c>
      <c r="F67" s="194">
        <f t="shared" si="2"/>
        <v>15.181139195442222</v>
      </c>
      <c r="G67" s="20">
        <f t="shared" si="3"/>
        <v>71.350744514271923</v>
      </c>
      <c r="H67" s="5">
        <f t="shared" si="9"/>
        <v>71</v>
      </c>
      <c r="I67" s="5">
        <f t="shared" si="10"/>
        <v>21.044670856315406</v>
      </c>
      <c r="J67" s="29">
        <f t="shared" si="11"/>
        <v>4</v>
      </c>
      <c r="K67" s="29">
        <f t="shared" si="12"/>
        <v>45</v>
      </c>
      <c r="L67" s="29">
        <f t="shared" si="13"/>
        <v>24.178683425261625</v>
      </c>
      <c r="M67" s="175">
        <f t="shared" si="14"/>
        <v>4.7567163009514619</v>
      </c>
      <c r="N67" s="170">
        <f t="shared" si="15"/>
        <v>7.2432836990485381</v>
      </c>
      <c r="O67" s="14">
        <f t="shared" si="16"/>
        <v>16.75671630095146</v>
      </c>
      <c r="P67" s="50">
        <f t="shared" si="17"/>
        <v>7.4963026856392414</v>
      </c>
      <c r="Q67" s="50">
        <f t="shared" si="18"/>
        <v>17.009735287542163</v>
      </c>
      <c r="R67" s="44">
        <f t="shared" si="19"/>
        <v>7.4963026856392414</v>
      </c>
      <c r="S67" s="26">
        <f t="shared" si="20"/>
        <v>17.009735287542163</v>
      </c>
      <c r="T67" s="203">
        <f t="shared" si="21"/>
        <v>9.5134326019029221</v>
      </c>
      <c r="U67" s="77">
        <f t="shared" si="25"/>
        <v>67.399013910329586</v>
      </c>
      <c r="V67" s="4">
        <f t="shared" si="22"/>
        <v>112.60098608967041</v>
      </c>
      <c r="W67" s="4">
        <f t="shared" si="23"/>
        <v>247.39901391032959</v>
      </c>
      <c r="X67" s="35">
        <f t="shared" si="24"/>
        <v>134.79802782065917</v>
      </c>
      <c r="Y67" s="206">
        <f t="shared" si="7"/>
        <v>20.651095772502028</v>
      </c>
      <c r="Z67" s="193">
        <v>147.83699999999999</v>
      </c>
      <c r="AA67" s="19">
        <f t="shared" si="8"/>
        <v>1.4032574129937441</v>
      </c>
      <c r="AB67" s="156"/>
    </row>
    <row r="68" spans="1:28">
      <c r="A68" s="23">
        <v>47</v>
      </c>
      <c r="B68" s="3" t="s">
        <v>3</v>
      </c>
      <c r="C68" s="183">
        <v>17</v>
      </c>
      <c r="D68" s="193">
        <f t="shared" si="0"/>
        <v>-12.695357679706971</v>
      </c>
      <c r="E68" s="20">
        <f t="shared" si="1"/>
        <v>-31.301531892849844</v>
      </c>
      <c r="F68" s="194">
        <f t="shared" si="2"/>
        <v>15.207980931979344</v>
      </c>
      <c r="G68" s="20">
        <f t="shared" si="3"/>
        <v>71.903437305062099</v>
      </c>
      <c r="H68" s="5">
        <f t="shared" si="9"/>
        <v>71</v>
      </c>
      <c r="I68" s="5">
        <f t="shared" si="10"/>
        <v>54.206238303725911</v>
      </c>
      <c r="J68" s="29">
        <f t="shared" si="11"/>
        <v>4</v>
      </c>
      <c r="K68" s="29">
        <f t="shared" si="12"/>
        <v>47</v>
      </c>
      <c r="L68" s="29">
        <f t="shared" si="13"/>
        <v>36.824953214903644</v>
      </c>
      <c r="M68" s="175">
        <f t="shared" si="14"/>
        <v>4.7935624870041398</v>
      </c>
      <c r="N68" s="170">
        <f t="shared" si="15"/>
        <v>7.2064375129958602</v>
      </c>
      <c r="O68" s="14">
        <f t="shared" si="16"/>
        <v>16.793562487004138</v>
      </c>
      <c r="P68" s="50">
        <f t="shared" si="17"/>
        <v>7.4599038618621822</v>
      </c>
      <c r="Q68" s="50">
        <f t="shared" si="18"/>
        <v>17.04702883587046</v>
      </c>
      <c r="R68" s="44">
        <f t="shared" si="19"/>
        <v>7.4599038618621822</v>
      </c>
      <c r="S68" s="26">
        <f t="shared" si="20"/>
        <v>17.04702883587046</v>
      </c>
      <c r="T68" s="203">
        <f t="shared" si="21"/>
        <v>9.5871249740082778</v>
      </c>
      <c r="U68" s="77">
        <f t="shared" si="25"/>
        <v>68.032790630315588</v>
      </c>
      <c r="V68" s="4">
        <f t="shared" si="22"/>
        <v>111.96720936968441</v>
      </c>
      <c r="W68" s="4">
        <f t="shared" si="23"/>
        <v>248.03279063031559</v>
      </c>
      <c r="X68" s="35">
        <f t="shared" si="24"/>
        <v>136.06558126063118</v>
      </c>
      <c r="Y68" s="206">
        <f t="shared" si="7"/>
        <v>20.984642320293027</v>
      </c>
      <c r="Z68" s="193">
        <v>147.86799999999999</v>
      </c>
      <c r="AA68" s="19">
        <f t="shared" si="8"/>
        <v>1.4026690988231325</v>
      </c>
      <c r="AB68" s="156"/>
    </row>
    <row r="69" spans="1:28">
      <c r="A69" s="23">
        <v>48</v>
      </c>
      <c r="B69" s="3" t="s">
        <v>3</v>
      </c>
      <c r="C69" s="183">
        <v>18</v>
      </c>
      <c r="D69" s="193">
        <f t="shared" si="0"/>
        <v>-12.358428248864739</v>
      </c>
      <c r="E69" s="20">
        <f t="shared" si="1"/>
        <v>-30.351956962616764</v>
      </c>
      <c r="F69" s="194">
        <f t="shared" si="2"/>
        <v>15.221645334652461</v>
      </c>
      <c r="G69" s="20">
        <f t="shared" si="3"/>
        <v>72.458566300574219</v>
      </c>
      <c r="H69" s="5">
        <f t="shared" si="9"/>
        <v>72</v>
      </c>
      <c r="I69" s="5">
        <f t="shared" si="10"/>
        <v>27.513978034453146</v>
      </c>
      <c r="J69" s="29">
        <f t="shared" si="11"/>
        <v>4</v>
      </c>
      <c r="K69" s="29">
        <f t="shared" si="12"/>
        <v>49</v>
      </c>
      <c r="L69" s="29">
        <f t="shared" si="13"/>
        <v>50.055912137812584</v>
      </c>
      <c r="M69" s="175">
        <f t="shared" si="14"/>
        <v>4.8305710867049481</v>
      </c>
      <c r="N69" s="170">
        <f t="shared" si="15"/>
        <v>7.1694289132950519</v>
      </c>
      <c r="O69" s="14">
        <f t="shared" si="16"/>
        <v>16.83057108670495</v>
      </c>
      <c r="P69" s="50">
        <f t="shared" si="17"/>
        <v>7.4231230022059265</v>
      </c>
      <c r="Q69" s="50">
        <f t="shared" si="18"/>
        <v>17.084265175615823</v>
      </c>
      <c r="R69" s="44">
        <f t="shared" si="19"/>
        <v>7.4231230022059265</v>
      </c>
      <c r="S69" s="26">
        <f t="shared" si="20"/>
        <v>17.084265175615823</v>
      </c>
      <c r="T69" s="203">
        <f t="shared" si="21"/>
        <v>9.6611421734098961</v>
      </c>
      <c r="U69" s="77">
        <f t="shared" si="25"/>
        <v>68.670975966147168</v>
      </c>
      <c r="V69" s="4">
        <f t="shared" si="22"/>
        <v>111.32902403385283</v>
      </c>
      <c r="W69" s="4">
        <f t="shared" si="23"/>
        <v>248.67097596614718</v>
      </c>
      <c r="X69" s="35">
        <f t="shared" si="24"/>
        <v>137.34195193229436</v>
      </c>
      <c r="Y69" s="206">
        <f t="shared" si="7"/>
        <v>21.321571751135259</v>
      </c>
      <c r="Z69" s="193">
        <v>147.899</v>
      </c>
      <c r="AA69" s="19">
        <f t="shared" si="8"/>
        <v>1.4020811545501106</v>
      </c>
      <c r="AB69" s="156"/>
    </row>
    <row r="70" spans="1:28">
      <c r="A70" s="23">
        <v>49</v>
      </c>
      <c r="B70" s="3" t="s">
        <v>3</v>
      </c>
      <c r="C70" s="183">
        <v>19</v>
      </c>
      <c r="D70" s="193">
        <f t="shared" si="0"/>
        <v>-12.018217185428346</v>
      </c>
      <c r="E70" s="20">
        <f t="shared" si="1"/>
        <v>-29.404837637378026</v>
      </c>
      <c r="F70" s="194">
        <f t="shared" si="2"/>
        <v>15.22220082239914</v>
      </c>
      <c r="G70" s="20">
        <f t="shared" si="3"/>
        <v>73.015997148267047</v>
      </c>
      <c r="H70" s="5">
        <f t="shared" si="9"/>
        <v>73</v>
      </c>
      <c r="I70" s="5">
        <f t="shared" si="10"/>
        <v>0.95982889602282739</v>
      </c>
      <c r="J70" s="29">
        <f t="shared" si="11"/>
        <v>4</v>
      </c>
      <c r="K70" s="29">
        <f t="shared" si="12"/>
        <v>52</v>
      </c>
      <c r="L70" s="29">
        <f t="shared" si="13"/>
        <v>3.8393155840913096</v>
      </c>
      <c r="M70" s="175">
        <f t="shared" si="14"/>
        <v>4.8677331432178033</v>
      </c>
      <c r="N70" s="170">
        <f t="shared" si="15"/>
        <v>7.1322668567821967</v>
      </c>
      <c r="O70" s="14">
        <f t="shared" si="16"/>
        <v>16.867733143217805</v>
      </c>
      <c r="P70" s="50">
        <f t="shared" si="17"/>
        <v>7.3859702038221826</v>
      </c>
      <c r="Q70" s="50">
        <f t="shared" si="18"/>
        <v>17.121436490257789</v>
      </c>
      <c r="R70" s="44">
        <f t="shared" si="19"/>
        <v>7.3859702038221826</v>
      </c>
      <c r="S70" s="26">
        <f t="shared" si="20"/>
        <v>17.121436490257789</v>
      </c>
      <c r="T70" s="203">
        <f t="shared" si="21"/>
        <v>9.7354662864356065</v>
      </c>
      <c r="U70" s="77">
        <f t="shared" si="25"/>
        <v>69.313402615607629</v>
      </c>
      <c r="V70" s="4">
        <f t="shared" si="22"/>
        <v>110.68659738439237</v>
      </c>
      <c r="W70" s="4">
        <f t="shared" si="23"/>
        <v>249.31340261560763</v>
      </c>
      <c r="X70" s="35">
        <f t="shared" si="24"/>
        <v>138.62680523121526</v>
      </c>
      <c r="Y70" s="206">
        <f t="shared" si="7"/>
        <v>21.661782814571652</v>
      </c>
      <c r="Z70" s="193">
        <v>147.93100000000001</v>
      </c>
      <c r="AA70" s="19">
        <f t="shared" si="8"/>
        <v>1.4014746319924272</v>
      </c>
      <c r="AB70" s="156"/>
    </row>
    <row r="71" spans="1:28">
      <c r="A71" s="23">
        <v>50</v>
      </c>
      <c r="B71" s="3" t="s">
        <v>3</v>
      </c>
      <c r="C71" s="183">
        <v>20</v>
      </c>
      <c r="D71" s="193">
        <f t="shared" si="0"/>
        <v>-11.674825738795725</v>
      </c>
      <c r="E71" s="20">
        <f t="shared" si="1"/>
        <v>-28.460120865088772</v>
      </c>
      <c r="F71" s="194">
        <f t="shared" si="2"/>
        <v>15.2097298894376</v>
      </c>
      <c r="G71" s="20">
        <f t="shared" si="3"/>
        <v>73.57560189816337</v>
      </c>
      <c r="H71" s="5">
        <f t="shared" si="9"/>
        <v>73</v>
      </c>
      <c r="I71" s="5">
        <f t="shared" si="10"/>
        <v>34.536113889802209</v>
      </c>
      <c r="J71" s="29">
        <f t="shared" si="11"/>
        <v>4</v>
      </c>
      <c r="K71" s="29">
        <f t="shared" si="12"/>
        <v>54</v>
      </c>
      <c r="L71" s="29">
        <f t="shared" si="13"/>
        <v>18.144455559208836</v>
      </c>
      <c r="M71" s="175">
        <f t="shared" si="14"/>
        <v>4.9050401265442254</v>
      </c>
      <c r="N71" s="170">
        <f t="shared" si="15"/>
        <v>7.0949598734557746</v>
      </c>
      <c r="O71" s="14">
        <f t="shared" si="16"/>
        <v>16.905040126544225</v>
      </c>
      <c r="P71" s="50">
        <f t="shared" si="17"/>
        <v>7.3484553716130678</v>
      </c>
      <c r="Q71" s="50">
        <f t="shared" si="18"/>
        <v>17.158535624701518</v>
      </c>
      <c r="R71" s="44">
        <f t="shared" si="19"/>
        <v>7.3484553716130678</v>
      </c>
      <c r="S71" s="26">
        <f t="shared" si="20"/>
        <v>17.158535624701518</v>
      </c>
      <c r="T71" s="203">
        <f t="shared" si="21"/>
        <v>9.8100802530884508</v>
      </c>
      <c r="U71" s="77">
        <f t="shared" si="25"/>
        <v>69.959907236075821</v>
      </c>
      <c r="V71" s="4">
        <f t="shared" si="22"/>
        <v>110.04009276392418</v>
      </c>
      <c r="W71" s="4">
        <f t="shared" si="23"/>
        <v>249.95990723607582</v>
      </c>
      <c r="X71" s="35">
        <f t="shared" si="24"/>
        <v>139.91981447215164</v>
      </c>
      <c r="Y71" s="206">
        <f t="shared" si="7"/>
        <v>22.005174261204274</v>
      </c>
      <c r="Z71" s="193">
        <v>147.964</v>
      </c>
      <c r="AA71" s="19">
        <f t="shared" si="8"/>
        <v>1.4008495677132748</v>
      </c>
      <c r="AB71" s="156"/>
    </row>
    <row r="72" spans="1:28">
      <c r="A72" s="23">
        <v>51</v>
      </c>
      <c r="B72" s="3" t="s">
        <v>3</v>
      </c>
      <c r="C72" s="183">
        <v>21</v>
      </c>
      <c r="D72" s="193">
        <f t="shared" si="0"/>
        <v>-11.328355133606442</v>
      </c>
      <c r="E72" s="20">
        <f t="shared" si="1"/>
        <v>-27.517751477548082</v>
      </c>
      <c r="F72" s="194">
        <f t="shared" si="2"/>
        <v>15.184328982854799</v>
      </c>
      <c r="G72" s="20">
        <f t="shared" si="3"/>
        <v>74.137258796422572</v>
      </c>
      <c r="H72" s="5">
        <f t="shared" si="9"/>
        <v>74</v>
      </c>
      <c r="I72" s="5">
        <f t="shared" si="10"/>
        <v>8.235527785354293</v>
      </c>
      <c r="J72" s="29">
        <f t="shared" si="11"/>
        <v>4</v>
      </c>
      <c r="K72" s="29">
        <f t="shared" si="12"/>
        <v>56</v>
      </c>
      <c r="L72" s="29">
        <f t="shared" si="13"/>
        <v>32.942111141417172</v>
      </c>
      <c r="M72" s="175">
        <f t="shared" si="14"/>
        <v>4.9424839197615054</v>
      </c>
      <c r="N72" s="170">
        <f t="shared" si="15"/>
        <v>7.0575160802384946</v>
      </c>
      <c r="O72" s="14">
        <f t="shared" si="16"/>
        <v>16.942483919761507</v>
      </c>
      <c r="P72" s="50">
        <f t="shared" si="17"/>
        <v>7.3105882299527414</v>
      </c>
      <c r="Q72" s="50">
        <f t="shared" si="18"/>
        <v>17.195556069475753</v>
      </c>
      <c r="R72" s="44">
        <f t="shared" si="19"/>
        <v>7.3105882299527414</v>
      </c>
      <c r="S72" s="26">
        <f t="shared" si="20"/>
        <v>17.195556069475753</v>
      </c>
      <c r="T72" s="203">
        <f t="shared" si="21"/>
        <v>9.8849678395230107</v>
      </c>
      <c r="U72" s="77">
        <f t="shared" si="25"/>
        <v>70.610330320447474</v>
      </c>
      <c r="V72" s="4">
        <f t="shared" si="22"/>
        <v>109.38966967955253</v>
      </c>
      <c r="W72" s="4">
        <f t="shared" si="23"/>
        <v>250.61033032044747</v>
      </c>
      <c r="X72" s="35">
        <f t="shared" si="24"/>
        <v>141.22066064089495</v>
      </c>
      <c r="Y72" s="206">
        <f t="shared" si="7"/>
        <v>22.351644866393556</v>
      </c>
      <c r="Z72" s="193">
        <v>147.99700000000001</v>
      </c>
      <c r="AA72" s="19">
        <f t="shared" si="8"/>
        <v>1.4002249215133002</v>
      </c>
      <c r="AB72" s="156"/>
    </row>
    <row r="73" spans="1:28">
      <c r="A73" s="23">
        <v>52</v>
      </c>
      <c r="B73" s="3" t="s">
        <v>3</v>
      </c>
      <c r="C73" s="183">
        <v>22</v>
      </c>
      <c r="D73" s="193">
        <f t="shared" si="0"/>
        <v>-10.978906548225259</v>
      </c>
      <c r="E73" s="20">
        <f t="shared" si="1"/>
        <v>-26.577672275639138</v>
      </c>
      <c r="F73" s="194">
        <f t="shared" si="2"/>
        <v>15.146108364097909</v>
      </c>
      <c r="G73" s="20">
        <f t="shared" si="3"/>
        <v>74.700852076443482</v>
      </c>
      <c r="H73" s="5">
        <f t="shared" si="9"/>
        <v>74</v>
      </c>
      <c r="I73" s="5">
        <f t="shared" si="10"/>
        <v>42.051124586608921</v>
      </c>
      <c r="J73" s="29">
        <f t="shared" si="11"/>
        <v>4</v>
      </c>
      <c r="K73" s="29">
        <f t="shared" si="12"/>
        <v>58</v>
      </c>
      <c r="L73" s="29">
        <f t="shared" si="13"/>
        <v>48.204498346435685</v>
      </c>
      <c r="M73" s="175">
        <f t="shared" si="14"/>
        <v>4.9800568050962326</v>
      </c>
      <c r="N73" s="170">
        <f t="shared" si="15"/>
        <v>7.0199431949037674</v>
      </c>
      <c r="O73" s="14">
        <f t="shared" si="16"/>
        <v>16.980056805096233</v>
      </c>
      <c r="P73" s="50">
        <f t="shared" si="17"/>
        <v>7.2723783343053992</v>
      </c>
      <c r="Q73" s="50">
        <f t="shared" si="18"/>
        <v>17.232491944497866</v>
      </c>
      <c r="R73" s="44">
        <f t="shared" si="19"/>
        <v>7.2723783343053992</v>
      </c>
      <c r="S73" s="26">
        <f t="shared" si="20"/>
        <v>17.232491944497866</v>
      </c>
      <c r="T73" s="203">
        <f t="shared" si="21"/>
        <v>9.960113610192467</v>
      </c>
      <c r="U73" s="77">
        <f t="shared" si="25"/>
        <v>71.264516071269426</v>
      </c>
      <c r="V73" s="4">
        <f t="shared" si="22"/>
        <v>108.73548392873057</v>
      </c>
      <c r="W73" s="4">
        <f t="shared" si="23"/>
        <v>251.26451607126944</v>
      </c>
      <c r="X73" s="35">
        <f t="shared" si="24"/>
        <v>142.52903214253888</v>
      </c>
      <c r="Y73" s="206">
        <f t="shared" si="7"/>
        <v>22.701093451774739</v>
      </c>
      <c r="Z73" s="193">
        <v>148.03</v>
      </c>
      <c r="AA73" s="19">
        <f t="shared" si="8"/>
        <v>1.3996006930197409</v>
      </c>
      <c r="AB73" s="156"/>
    </row>
    <row r="74" spans="1:28">
      <c r="A74" s="23">
        <v>53</v>
      </c>
      <c r="B74" s="3" t="s">
        <v>3</v>
      </c>
      <c r="C74" s="183">
        <v>23</v>
      </c>
      <c r="D74" s="193">
        <f t="shared" si="0"/>
        <v>-10.62658109534941</v>
      </c>
      <c r="E74" s="20">
        <f t="shared" si="1"/>
        <v>-25.639824113544591</v>
      </c>
      <c r="F74" s="194">
        <f t="shared" si="2"/>
        <v>15.095191954540569</v>
      </c>
      <c r="G74" s="20">
        <f t="shared" si="3"/>
        <v>75.26627174826082</v>
      </c>
      <c r="H74" s="5">
        <f t="shared" si="9"/>
        <v>75</v>
      </c>
      <c r="I74" s="5">
        <f t="shared" si="10"/>
        <v>15.976304895649207</v>
      </c>
      <c r="J74" s="29">
        <f t="shared" si="11"/>
        <v>5</v>
      </c>
      <c r="K74" s="29">
        <f t="shared" si="12"/>
        <v>1</v>
      </c>
      <c r="L74" s="29">
        <f t="shared" si="13"/>
        <v>3.9052195825968283</v>
      </c>
      <c r="M74" s="175">
        <f t="shared" si="14"/>
        <v>5.017751449884055</v>
      </c>
      <c r="N74" s="170">
        <f t="shared" si="15"/>
        <v>6.982248550115945</v>
      </c>
      <c r="O74" s="14">
        <f t="shared" si="16"/>
        <v>17.017751449884056</v>
      </c>
      <c r="P74" s="50">
        <f t="shared" si="17"/>
        <v>7.2338350826916216</v>
      </c>
      <c r="Q74" s="50">
        <f t="shared" si="18"/>
        <v>17.269337982459732</v>
      </c>
      <c r="R74" s="44">
        <f t="shared" si="19"/>
        <v>7.2338350826916216</v>
      </c>
      <c r="S74" s="26">
        <f t="shared" si="20"/>
        <v>17.269337982459732</v>
      </c>
      <c r="T74" s="203">
        <f t="shared" si="21"/>
        <v>10.03550289976811</v>
      </c>
      <c r="U74" s="77">
        <f t="shared" si="25"/>
        <v>71.922312273578285</v>
      </c>
      <c r="V74" s="4">
        <f t="shared" si="22"/>
        <v>108.07768772642171</v>
      </c>
      <c r="W74" s="4">
        <f t="shared" si="23"/>
        <v>251.92231227357829</v>
      </c>
      <c r="X74" s="35">
        <f t="shared" si="24"/>
        <v>143.84462454715657</v>
      </c>
      <c r="Y74" s="206">
        <f t="shared" si="7"/>
        <v>23.053418904650592</v>
      </c>
      <c r="Z74" s="193">
        <v>148.06399999999999</v>
      </c>
      <c r="AA74" s="19">
        <f t="shared" si="8"/>
        <v>1.3989579850027052</v>
      </c>
      <c r="AB74" s="156"/>
    </row>
    <row r="75" spans="1:28">
      <c r="A75" s="23">
        <v>54</v>
      </c>
      <c r="B75" s="3" t="s">
        <v>3</v>
      </c>
      <c r="C75" s="183">
        <v>24</v>
      </c>
      <c r="D75" s="193">
        <f t="shared" si="0"/>
        <v>-10.271479804677844</v>
      </c>
      <c r="E75" s="20">
        <f t="shared" si="1"/>
        <v>-24.704145981835303</v>
      </c>
      <c r="F75" s="194">
        <f t="shared" si="2"/>
        <v>15.031717165313964</v>
      </c>
      <c r="G75" s="20">
        <f t="shared" si="3"/>
        <v>75.833413386911502</v>
      </c>
      <c r="H75" s="5">
        <f t="shared" si="9"/>
        <v>75</v>
      </c>
      <c r="I75" s="5">
        <f t="shared" si="10"/>
        <v>50.004803214690128</v>
      </c>
      <c r="J75" s="29">
        <f t="shared" si="11"/>
        <v>5</v>
      </c>
      <c r="K75" s="29">
        <f t="shared" si="12"/>
        <v>3</v>
      </c>
      <c r="L75" s="29">
        <f t="shared" si="13"/>
        <v>20.019212858760511</v>
      </c>
      <c r="M75" s="175">
        <f t="shared" si="14"/>
        <v>5.0555608924607665</v>
      </c>
      <c r="N75" s="170">
        <f t="shared" si="15"/>
        <v>6.9444391075392335</v>
      </c>
      <c r="O75" s="14">
        <f t="shared" si="16"/>
        <v>17.055560892460768</v>
      </c>
      <c r="P75" s="50">
        <f t="shared" si="17"/>
        <v>7.1949677269611332</v>
      </c>
      <c r="Q75" s="50">
        <f t="shared" si="18"/>
        <v>17.306089511882668</v>
      </c>
      <c r="R75" s="44">
        <f t="shared" si="19"/>
        <v>7.1949677269611332</v>
      </c>
      <c r="S75" s="26">
        <f t="shared" si="20"/>
        <v>17.306089511882668</v>
      </c>
      <c r="T75" s="203">
        <f t="shared" si="21"/>
        <v>10.111121784921535</v>
      </c>
      <c r="U75" s="77">
        <f t="shared" si="25"/>
        <v>72.583570166875631</v>
      </c>
      <c r="V75" s="4">
        <f t="shared" si="22"/>
        <v>107.41642983312437</v>
      </c>
      <c r="W75" s="4">
        <f t="shared" si="23"/>
        <v>252.58357016687563</v>
      </c>
      <c r="X75" s="35">
        <f t="shared" si="24"/>
        <v>145.16714033375126</v>
      </c>
      <c r="Y75" s="206">
        <f t="shared" si="7"/>
        <v>23.408520195322154</v>
      </c>
      <c r="Z75" s="193">
        <v>148.09899999999999</v>
      </c>
      <c r="AA75" s="19">
        <f t="shared" si="8"/>
        <v>1.3982968361260921</v>
      </c>
      <c r="AB75" s="156"/>
    </row>
    <row r="76" spans="1:28">
      <c r="A76" s="23">
        <v>55</v>
      </c>
      <c r="B76" s="3" t="s">
        <v>3</v>
      </c>
      <c r="C76" s="183">
        <v>25</v>
      </c>
      <c r="D76" s="193">
        <f t="shared" si="0"/>
        <v>-9.9137036075783875</v>
      </c>
      <c r="E76" s="20">
        <f t="shared" si="1"/>
        <v>-23.770575089344916</v>
      </c>
      <c r="F76" s="194">
        <f t="shared" si="2"/>
        <v>14.955834711611292</v>
      </c>
      <c r="G76" s="20">
        <f t="shared" si="3"/>
        <v>76.402177920369454</v>
      </c>
      <c r="H76" s="5">
        <f t="shared" si="9"/>
        <v>76</v>
      </c>
      <c r="I76" s="5">
        <f t="shared" si="10"/>
        <v>24.130675222167213</v>
      </c>
      <c r="J76" s="29">
        <f t="shared" si="11"/>
        <v>5</v>
      </c>
      <c r="K76" s="29">
        <f t="shared" si="12"/>
        <v>5</v>
      </c>
      <c r="L76" s="29">
        <f t="shared" si="13"/>
        <v>36.522700888668851</v>
      </c>
      <c r="M76" s="175">
        <f t="shared" si="14"/>
        <v>5.0934785280246295</v>
      </c>
      <c r="N76" s="170">
        <f t="shared" si="15"/>
        <v>6.9065214719753705</v>
      </c>
      <c r="O76" s="14">
        <f t="shared" si="16"/>
        <v>17.09347852802463</v>
      </c>
      <c r="P76" s="50">
        <f t="shared" si="17"/>
        <v>7.1557853838355587</v>
      </c>
      <c r="Q76" s="50">
        <f t="shared" si="18"/>
        <v>17.342742439884816</v>
      </c>
      <c r="R76" s="44">
        <f t="shared" si="19"/>
        <v>7.1557853838355587</v>
      </c>
      <c r="S76" s="26">
        <f t="shared" si="20"/>
        <v>17.342742439884816</v>
      </c>
      <c r="T76" s="203">
        <f t="shared" si="21"/>
        <v>10.186957056049257</v>
      </c>
      <c r="U76" s="77">
        <f t="shared" si="25"/>
        <v>73.248144316620554</v>
      </c>
      <c r="V76" s="4">
        <f t="shared" si="22"/>
        <v>106.75185568337945</v>
      </c>
      <c r="W76" s="4">
        <f t="shared" si="23"/>
        <v>253.24814431662054</v>
      </c>
      <c r="X76" s="35">
        <f t="shared" si="24"/>
        <v>146.49628863324108</v>
      </c>
      <c r="Y76" s="206">
        <f t="shared" si="7"/>
        <v>23.766296392421612</v>
      </c>
      <c r="Z76" s="193">
        <v>148.13399999999999</v>
      </c>
      <c r="AA76" s="19">
        <f t="shared" si="8"/>
        <v>1.3976361558281352</v>
      </c>
      <c r="AB76" s="156"/>
    </row>
    <row r="77" spans="1:28">
      <c r="A77" s="23">
        <v>56</v>
      </c>
      <c r="B77" s="3" t="s">
        <v>3</v>
      </c>
      <c r="C77" s="183">
        <v>26</v>
      </c>
      <c r="D77" s="193">
        <f t="shared" si="0"/>
        <v>-9.5533533236870518</v>
      </c>
      <c r="E77" s="20">
        <f t="shared" si="1"/>
        <v>-22.839046943756866</v>
      </c>
      <c r="F77" s="194">
        <f t="shared" si="2"/>
        <v>14.867708411692533</v>
      </c>
      <c r="G77" s="20">
        <f t="shared" si="3"/>
        <v>76.972471417571612</v>
      </c>
      <c r="H77" s="5">
        <f t="shared" si="9"/>
        <v>76</v>
      </c>
      <c r="I77" s="5">
        <f t="shared" si="10"/>
        <v>58.348285054296696</v>
      </c>
      <c r="J77" s="29">
        <f t="shared" si="11"/>
        <v>5</v>
      </c>
      <c r="K77" s="29">
        <f t="shared" si="12"/>
        <v>7</v>
      </c>
      <c r="L77" s="29">
        <f t="shared" si="13"/>
        <v>53.393140217186783</v>
      </c>
      <c r="M77" s="175">
        <f t="shared" si="14"/>
        <v>5.1314980945047735</v>
      </c>
      <c r="N77" s="170">
        <f t="shared" si="15"/>
        <v>6.8685019054952265</v>
      </c>
      <c r="O77" s="14">
        <f t="shared" si="16"/>
        <v>17.131498094504774</v>
      </c>
      <c r="P77" s="50">
        <f t="shared" si="17"/>
        <v>7.1162970456901018</v>
      </c>
      <c r="Q77" s="50">
        <f t="shared" si="18"/>
        <v>17.379293234699649</v>
      </c>
      <c r="R77" s="44">
        <f t="shared" si="19"/>
        <v>7.1162970456901018</v>
      </c>
      <c r="S77" s="26">
        <f t="shared" si="20"/>
        <v>17.379293234699649</v>
      </c>
      <c r="T77" s="203">
        <f t="shared" si="21"/>
        <v>10.262996189009547</v>
      </c>
      <c r="U77" s="77">
        <f t="shared" si="25"/>
        <v>73.915892485568136</v>
      </c>
      <c r="V77" s="4">
        <f t="shared" si="22"/>
        <v>106.08410751443186</v>
      </c>
      <c r="W77" s="4">
        <f t="shared" si="23"/>
        <v>253.91589248556812</v>
      </c>
      <c r="X77" s="35">
        <f t="shared" si="24"/>
        <v>147.83178497113624</v>
      </c>
      <c r="Y77" s="206">
        <f t="shared" si="7"/>
        <v>24.126646676312948</v>
      </c>
      <c r="Z77" s="193">
        <v>148.16900000000001</v>
      </c>
      <c r="AA77" s="19">
        <f t="shared" si="8"/>
        <v>1.3969759436661413</v>
      </c>
      <c r="AB77" s="156"/>
    </row>
    <row r="78" spans="1:28">
      <c r="A78" s="23">
        <v>57</v>
      </c>
      <c r="B78" s="3" t="s">
        <v>3</v>
      </c>
      <c r="C78" s="183">
        <v>27</v>
      </c>
      <c r="D78" s="193">
        <f t="shared" si="0"/>
        <v>-9.1905296493718982</v>
      </c>
      <c r="E78" s="20">
        <f t="shared" si="1"/>
        <v>-21.909495430843268</v>
      </c>
      <c r="F78" s="194">
        <f t="shared" si="2"/>
        <v>14.767514970834302</v>
      </c>
      <c r="G78" s="20">
        <f t="shared" si="3"/>
        <v>77.544204876989511</v>
      </c>
      <c r="H78" s="5">
        <f t="shared" si="9"/>
        <v>77</v>
      </c>
      <c r="I78" s="5">
        <f t="shared" si="10"/>
        <v>32.652292619370655</v>
      </c>
      <c r="J78" s="29">
        <f t="shared" si="11"/>
        <v>5</v>
      </c>
      <c r="K78" s="29">
        <f t="shared" si="12"/>
        <v>10</v>
      </c>
      <c r="L78" s="29">
        <f t="shared" si="13"/>
        <v>10.609170477482621</v>
      </c>
      <c r="M78" s="175">
        <f t="shared" si="14"/>
        <v>5.169613658465968</v>
      </c>
      <c r="N78" s="170">
        <f t="shared" si="15"/>
        <v>6.830386341534032</v>
      </c>
      <c r="O78" s="14">
        <f t="shared" si="16"/>
        <v>17.16961365846597</v>
      </c>
      <c r="P78" s="50">
        <f t="shared" si="17"/>
        <v>7.0765115910479368</v>
      </c>
      <c r="Q78" s="50">
        <f t="shared" si="18"/>
        <v>17.415738907979875</v>
      </c>
      <c r="R78" s="44">
        <f t="shared" si="19"/>
        <v>7.0765115910479368</v>
      </c>
      <c r="S78" s="26">
        <f t="shared" si="20"/>
        <v>17.415738907979875</v>
      </c>
      <c r="T78" s="203">
        <f t="shared" si="21"/>
        <v>10.33922731693194</v>
      </c>
      <c r="U78" s="77">
        <f t="shared" si="25"/>
        <v>74.586675505239867</v>
      </c>
      <c r="V78" s="4">
        <f t="shared" si="22"/>
        <v>105.41332449476013</v>
      </c>
      <c r="W78" s="4">
        <f t="shared" si="23"/>
        <v>254.58667550523987</v>
      </c>
      <c r="X78" s="35">
        <f t="shared" si="24"/>
        <v>149.17335101047973</v>
      </c>
      <c r="Y78" s="206">
        <f t="shared" si="7"/>
        <v>24.489470350628103</v>
      </c>
      <c r="Z78" s="193">
        <v>148.20500000000001</v>
      </c>
      <c r="AA78" s="19">
        <f t="shared" si="8"/>
        <v>1.3962973562238394</v>
      </c>
      <c r="AB78" s="156"/>
    </row>
    <row r="79" spans="1:28">
      <c r="A79" s="23">
        <v>58</v>
      </c>
      <c r="B79" s="3" t="s">
        <v>3</v>
      </c>
      <c r="C79" s="183">
        <v>28</v>
      </c>
      <c r="D79" s="193">
        <f t="shared" si="0"/>
        <v>-8.8253331479927137</v>
      </c>
      <c r="E79" s="20">
        <f t="shared" si="1"/>
        <v>-20.981852892308247</v>
      </c>
      <c r="F79" s="194">
        <f t="shared" si="2"/>
        <v>14.655443750487384</v>
      </c>
      <c r="G79" s="20">
        <f t="shared" si="3"/>
        <v>78.11729401613654</v>
      </c>
      <c r="H79" s="5">
        <f t="shared" si="9"/>
        <v>78</v>
      </c>
      <c r="I79" s="5">
        <f t="shared" si="10"/>
        <v>7.0376409681924201</v>
      </c>
      <c r="J79" s="29">
        <f t="shared" si="11"/>
        <v>5</v>
      </c>
      <c r="K79" s="29">
        <f t="shared" si="12"/>
        <v>12</v>
      </c>
      <c r="L79" s="29">
        <f t="shared" si="13"/>
        <v>28.150563872769681</v>
      </c>
      <c r="M79" s="175">
        <f t="shared" si="14"/>
        <v>5.2078196010757694</v>
      </c>
      <c r="N79" s="170">
        <f t="shared" si="15"/>
        <v>6.7921803989242306</v>
      </c>
      <c r="O79" s="14">
        <f t="shared" si="16"/>
        <v>17.207819601075769</v>
      </c>
      <c r="P79" s="50">
        <f t="shared" si="17"/>
        <v>7.0364377947656873</v>
      </c>
      <c r="Q79" s="50">
        <f t="shared" si="18"/>
        <v>17.452076996917224</v>
      </c>
      <c r="R79" s="44">
        <f t="shared" si="19"/>
        <v>7.0364377947656873</v>
      </c>
      <c r="S79" s="26">
        <f t="shared" si="20"/>
        <v>17.452076996917224</v>
      </c>
      <c r="T79" s="203">
        <f t="shared" si="21"/>
        <v>10.415639202151537</v>
      </c>
      <c r="U79" s="77">
        <f t="shared" si="25"/>
        <v>75.260357147768602</v>
      </c>
      <c r="V79" s="4">
        <f t="shared" si="22"/>
        <v>104.7396428522314</v>
      </c>
      <c r="W79" s="4">
        <f t="shared" si="23"/>
        <v>255.26035714776862</v>
      </c>
      <c r="X79" s="35">
        <f t="shared" si="24"/>
        <v>150.52071429553723</v>
      </c>
      <c r="Y79" s="206">
        <f t="shared" si="7"/>
        <v>24.854666852007284</v>
      </c>
      <c r="Z79" s="193">
        <v>148.24100000000001</v>
      </c>
      <c r="AA79" s="19">
        <f t="shared" si="8"/>
        <v>1.3956192631018984</v>
      </c>
      <c r="AB79" s="156"/>
    </row>
    <row r="80" spans="1:28">
      <c r="A80" s="23">
        <v>59</v>
      </c>
      <c r="B80" s="3" t="s">
        <v>3</v>
      </c>
      <c r="C80" s="183">
        <v>29</v>
      </c>
      <c r="D80" s="193">
        <f t="shared" si="0"/>
        <v>-8.4578642418866021</v>
      </c>
      <c r="E80" s="20">
        <f t="shared" si="1"/>
        <v>-20.056050202200122</v>
      </c>
      <c r="F80" s="194">
        <f t="shared" ref="F80" si="26">7.8*SIN((A80*360/365-2)*PI()/180)+10*SIN((2*A80*360/365+10)*PI()/180)</f>
        <v>14.531696522921862</v>
      </c>
      <c r="G80" s="20">
        <f t="shared" si="3"/>
        <v>78.691659062341444</v>
      </c>
      <c r="H80" s="5">
        <f t="shared" si="9"/>
        <v>78</v>
      </c>
      <c r="I80" s="5">
        <f t="shared" si="10"/>
        <v>41.499543740486615</v>
      </c>
      <c r="J80" s="29">
        <f t="shared" si="11"/>
        <v>5</v>
      </c>
      <c r="K80" s="29">
        <f t="shared" si="12"/>
        <v>14</v>
      </c>
      <c r="L80" s="29">
        <f t="shared" si="13"/>
        <v>45.998174961946461</v>
      </c>
      <c r="M80" s="175">
        <f t="shared" si="14"/>
        <v>5.2461106041560965</v>
      </c>
      <c r="N80" s="170">
        <f t="shared" si="15"/>
        <v>6.7538893958439035</v>
      </c>
      <c r="O80" s="14">
        <f t="shared" si="16"/>
        <v>17.246110604156097</v>
      </c>
      <c r="P80" s="50">
        <f t="shared" si="17"/>
        <v>6.9960843378926008</v>
      </c>
      <c r="Q80" s="50">
        <f t="shared" si="18"/>
        <v>17.488305546204796</v>
      </c>
      <c r="R80" s="44">
        <f t="shared" si="19"/>
        <v>6.9960843378926008</v>
      </c>
      <c r="S80" s="26">
        <f t="shared" si="20"/>
        <v>17.488305546204796</v>
      </c>
      <c r="T80" s="203">
        <f t="shared" si="21"/>
        <v>10.492221208312195</v>
      </c>
      <c r="U80" s="77">
        <f t="shared" si="25"/>
        <v>75.936803998322532</v>
      </c>
      <c r="V80" s="4">
        <f t="shared" si="22"/>
        <v>104.06319600167747</v>
      </c>
      <c r="W80" s="4">
        <f t="shared" si="23"/>
        <v>255.93680399832255</v>
      </c>
      <c r="X80" s="35">
        <f t="shared" si="24"/>
        <v>151.87360799664509</v>
      </c>
      <c r="Y80" s="206">
        <f t="shared" si="7"/>
        <v>25.222135758113396</v>
      </c>
      <c r="Z80" s="193">
        <v>148.27699999999999</v>
      </c>
      <c r="AA80" s="19">
        <f t="shared" si="8"/>
        <v>1.3949416638203147</v>
      </c>
      <c r="AB80" s="156"/>
    </row>
    <row r="81" spans="1:28">
      <c r="A81" s="23">
        <v>60</v>
      </c>
      <c r="B81" s="3" t="s">
        <v>4</v>
      </c>
      <c r="C81" s="183">
        <v>1</v>
      </c>
      <c r="D81" s="193">
        <f t="shared" si="0"/>
        <v>-8.0882232060088519</v>
      </c>
      <c r="E81" s="20">
        <f t="shared" si="1"/>
        <v>-19.132016841868445</v>
      </c>
      <c r="F81" s="194">
        <f t="shared" si="2"/>
        <v>14.396487211656842</v>
      </c>
      <c r="G81" s="20">
        <f t="shared" si="3"/>
        <v>79.267224545063598</v>
      </c>
      <c r="H81" s="5">
        <f t="shared" si="9"/>
        <v>79</v>
      </c>
      <c r="I81" s="5">
        <f t="shared" si="10"/>
        <v>16.033472703815903</v>
      </c>
      <c r="J81" s="29">
        <f t="shared" si="11"/>
        <v>5</v>
      </c>
      <c r="K81" s="29">
        <f t="shared" si="12"/>
        <v>17</v>
      </c>
      <c r="L81" s="29">
        <f t="shared" si="13"/>
        <v>4.1338908152636122</v>
      </c>
      <c r="M81" s="175">
        <f t="shared" si="14"/>
        <v>5.2844816363375733</v>
      </c>
      <c r="N81" s="170">
        <f t="shared" si="15"/>
        <v>6.7155183636624267</v>
      </c>
      <c r="O81" s="14">
        <f t="shared" si="16"/>
        <v>17.284481636337574</v>
      </c>
      <c r="P81" s="50">
        <f t="shared" si="17"/>
        <v>6.9554598171900404</v>
      </c>
      <c r="Q81" s="50">
        <f t="shared" si="18"/>
        <v>17.524423089865188</v>
      </c>
      <c r="R81" s="44">
        <f t="shared" si="19"/>
        <v>6.9554598171900404</v>
      </c>
      <c r="S81" s="26">
        <f t="shared" si="20"/>
        <v>17.524423089865188</v>
      </c>
      <c r="T81" s="203">
        <f t="shared" si="21"/>
        <v>10.568963272675148</v>
      </c>
      <c r="U81" s="77">
        <f t="shared" si="25"/>
        <v>76.615885328278125</v>
      </c>
      <c r="V81" s="4">
        <f t="shared" si="22"/>
        <v>103.38411467172187</v>
      </c>
      <c r="W81" s="4">
        <f t="shared" si="23"/>
        <v>256.61588532827813</v>
      </c>
      <c r="X81" s="35">
        <f t="shared" si="24"/>
        <v>153.23177065655625</v>
      </c>
      <c r="Y81" s="206">
        <f t="shared" si="7"/>
        <v>25.591776793991148</v>
      </c>
      <c r="Z81" s="193">
        <v>148.31399999999999</v>
      </c>
      <c r="AA81" s="19">
        <f t="shared" si="8"/>
        <v>1.3942457564398238</v>
      </c>
      <c r="AB81" s="156"/>
    </row>
    <row r="82" spans="1:28">
      <c r="A82" s="23">
        <v>61</v>
      </c>
      <c r="B82" s="3" t="s">
        <v>4</v>
      </c>
      <c r="C82" s="183">
        <v>2</v>
      </c>
      <c r="D82" s="193">
        <f t="shared" si="0"/>
        <v>-7.7165101631577304</v>
      </c>
      <c r="E82" s="20">
        <f t="shared" si="1"/>
        <v>-18.209680973452624</v>
      </c>
      <c r="F82" s="194">
        <f t="shared" si="2"/>
        <v>14.250041617988479</v>
      </c>
      <c r="G82" s="20">
        <f t="shared" si="3"/>
        <v>79.84391908997587</v>
      </c>
      <c r="H82" s="5">
        <f t="shared" si="9"/>
        <v>79</v>
      </c>
      <c r="I82" s="5">
        <f t="shared" si="10"/>
        <v>50.635145398552197</v>
      </c>
      <c r="J82" s="29">
        <f t="shared" si="11"/>
        <v>5</v>
      </c>
      <c r="K82" s="29">
        <f t="shared" si="12"/>
        <v>19</v>
      </c>
      <c r="L82" s="29">
        <f t="shared" si="13"/>
        <v>22.540581594208788</v>
      </c>
      <c r="M82" s="175">
        <f t="shared" si="14"/>
        <v>5.3229279393317244</v>
      </c>
      <c r="N82" s="170">
        <f t="shared" si="15"/>
        <v>6.6770720606682756</v>
      </c>
      <c r="O82" s="14">
        <f t="shared" si="16"/>
        <v>17.322927939331723</v>
      </c>
      <c r="P82" s="50">
        <f t="shared" si="17"/>
        <v>6.9145727543014166</v>
      </c>
      <c r="Q82" s="50">
        <f t="shared" si="18"/>
        <v>17.560428632964864</v>
      </c>
      <c r="R82" s="44">
        <f t="shared" si="19"/>
        <v>6.9145727543014166</v>
      </c>
      <c r="S82" s="26">
        <f t="shared" si="20"/>
        <v>17.560428632964864</v>
      </c>
      <c r="T82" s="203">
        <f t="shared" si="21"/>
        <v>10.645855878663447</v>
      </c>
      <c r="U82" s="77">
        <f t="shared" si="25"/>
        <v>77.297472969280875</v>
      </c>
      <c r="V82" s="4">
        <f t="shared" si="22"/>
        <v>102.70252703071912</v>
      </c>
      <c r="W82" s="4">
        <f t="shared" si="23"/>
        <v>257.29747296928088</v>
      </c>
      <c r="X82" s="35">
        <f t="shared" si="24"/>
        <v>154.59494593856175</v>
      </c>
      <c r="Y82" s="206">
        <f t="shared" si="7"/>
        <v>25.963489836842271</v>
      </c>
      <c r="Z82" s="193">
        <v>148.351</v>
      </c>
      <c r="AA82" s="19">
        <f t="shared" si="8"/>
        <v>1.3935503696900402</v>
      </c>
      <c r="AB82" s="156"/>
    </row>
    <row r="83" spans="1:28">
      <c r="A83" s="23">
        <v>62</v>
      </c>
      <c r="B83" s="3" t="s">
        <v>4</v>
      </c>
      <c r="C83" s="183">
        <v>3</v>
      </c>
      <c r="D83" s="193">
        <f t="shared" si="0"/>
        <v>-7.3428250807115854</v>
      </c>
      <c r="E83" s="20">
        <f t="shared" si="1"/>
        <v>-17.288969511899474</v>
      </c>
      <c r="F83" s="194">
        <f t="shared" si="2"/>
        <v>14.092597133946299</v>
      </c>
      <c r="G83" s="20">
        <f t="shared" si="3"/>
        <v>80.421675214992888</v>
      </c>
      <c r="H83" s="5">
        <f t="shared" si="9"/>
        <v>80</v>
      </c>
      <c r="I83" s="5">
        <f t="shared" si="10"/>
        <v>25.300512899573278</v>
      </c>
      <c r="J83" s="29">
        <f t="shared" si="11"/>
        <v>5</v>
      </c>
      <c r="K83" s="29">
        <f t="shared" si="12"/>
        <v>21</v>
      </c>
      <c r="L83" s="29">
        <f t="shared" si="13"/>
        <v>41.20205159829311</v>
      </c>
      <c r="M83" s="175">
        <f t="shared" si="14"/>
        <v>5.3614450143328591</v>
      </c>
      <c r="N83" s="170">
        <f t="shared" si="15"/>
        <v>6.6385549856671409</v>
      </c>
      <c r="O83" s="14">
        <f t="shared" si="16"/>
        <v>17.361445014332858</v>
      </c>
      <c r="P83" s="50">
        <f t="shared" si="17"/>
        <v>6.873431604566246</v>
      </c>
      <c r="Q83" s="50">
        <f t="shared" si="18"/>
        <v>17.596321633231963</v>
      </c>
      <c r="R83" s="44">
        <f t="shared" si="19"/>
        <v>6.873431604566246</v>
      </c>
      <c r="S83" s="26">
        <f t="shared" si="20"/>
        <v>17.596321633231963</v>
      </c>
      <c r="T83" s="203">
        <f t="shared" si="21"/>
        <v>10.722890028665716</v>
      </c>
      <c r="U83" s="77">
        <f t="shared" si="25"/>
        <v>77.981441188301474</v>
      </c>
      <c r="V83" s="4">
        <f t="shared" si="22"/>
        <v>102.01855881169853</v>
      </c>
      <c r="W83" s="4">
        <f t="shared" si="23"/>
        <v>257.98144118830146</v>
      </c>
      <c r="X83" s="35">
        <f t="shared" si="24"/>
        <v>155.96288237660292</v>
      </c>
      <c r="Y83" s="206">
        <f t="shared" si="7"/>
        <v>26.337174919288415</v>
      </c>
      <c r="Z83" s="193">
        <v>148.38900000000001</v>
      </c>
      <c r="AA83" s="19">
        <f t="shared" si="8"/>
        <v>1.3928367300859745</v>
      </c>
      <c r="AB83" s="156"/>
    </row>
    <row r="84" spans="1:28">
      <c r="A84" s="23">
        <v>63</v>
      </c>
      <c r="B84" s="3" t="s">
        <v>4</v>
      </c>
      <c r="C84" s="183">
        <v>4</v>
      </c>
      <c r="D84" s="193">
        <f t="shared" si="0"/>
        <v>-6.9672677688062681</v>
      </c>
      <c r="E84" s="20">
        <f t="shared" si="1"/>
        <v>-16.369808195516416</v>
      </c>
      <c r="F84" s="194">
        <f t="shared" si="2"/>
        <v>13.924402442023847</v>
      </c>
      <c r="G84" s="20">
        <f t="shared" si="3"/>
        <v>81.000429128381356</v>
      </c>
      <c r="H84" s="5">
        <f t="shared" si="9"/>
        <v>81</v>
      </c>
      <c r="I84" s="5">
        <f t="shared" si="10"/>
        <v>2.5747702881346868E-2</v>
      </c>
      <c r="J84" s="29">
        <f t="shared" si="11"/>
        <v>5</v>
      </c>
      <c r="K84" s="29">
        <f t="shared" si="12"/>
        <v>24</v>
      </c>
      <c r="L84" s="29">
        <f t="shared" si="13"/>
        <v>0.10299081152538747</v>
      </c>
      <c r="M84" s="175">
        <f t="shared" si="14"/>
        <v>5.400028608558757</v>
      </c>
      <c r="N84" s="170">
        <f t="shared" si="15"/>
        <v>6.599971391441243</v>
      </c>
      <c r="O84" s="14">
        <f t="shared" si="16"/>
        <v>17.400028608558756</v>
      </c>
      <c r="P84" s="50">
        <f t="shared" si="17"/>
        <v>6.8320447654749739</v>
      </c>
      <c r="Q84" s="50">
        <f t="shared" si="18"/>
        <v>17.632101982592488</v>
      </c>
      <c r="R84" s="44">
        <f t="shared" si="19"/>
        <v>6.8320447654749739</v>
      </c>
      <c r="S84" s="26">
        <f t="shared" si="20"/>
        <v>17.632101982592488</v>
      </c>
      <c r="T84" s="203">
        <f t="shared" si="21"/>
        <v>10.800057217117514</v>
      </c>
      <c r="U84" s="77">
        <f t="shared" si="25"/>
        <v>78.667666563771263</v>
      </c>
      <c r="V84" s="4">
        <f t="shared" si="22"/>
        <v>101.33233343622874</v>
      </c>
      <c r="W84" s="4">
        <f t="shared" si="23"/>
        <v>258.66766656377126</v>
      </c>
      <c r="X84" s="35">
        <f t="shared" si="24"/>
        <v>157.33533312754253</v>
      </c>
      <c r="Y84" s="206">
        <f t="shared" si="7"/>
        <v>26.712732231193733</v>
      </c>
      <c r="Z84" s="193">
        <v>148.42699999999999</v>
      </c>
      <c r="AA84" s="19">
        <f t="shared" si="8"/>
        <v>1.3921236385257314</v>
      </c>
      <c r="AB84" s="156"/>
    </row>
    <row r="85" spans="1:28">
      <c r="A85" s="23">
        <v>64</v>
      </c>
      <c r="B85" s="3" t="s">
        <v>4</v>
      </c>
      <c r="C85" s="183">
        <v>5</v>
      </c>
      <c r="D85" s="193">
        <f t="shared" ref="D85:D148" si="27">ASIN(SIN(_ee*PI()/180)*SIN(((360/365)*(A85-81))*PI()/180))*180/PI()</f>
        <v>-6.5899378798808668</v>
      </c>
      <c r="E85" s="20">
        <f t="shared" ref="E85:E148" si="28">(180/PI())*ASIN(TAN(D85*PI()/180)*(1/TAN(_ee*PI()/180)))</f>
        <v>-15.452121655076146</v>
      </c>
      <c r="F85" s="194">
        <f t="shared" si="2"/>
        <v>13.745717202045011</v>
      </c>
      <c r="G85" s="20">
        <f t="shared" ref="G85:G148" si="29">ACOS((COS(_z*PI()/180)-SIN(_fi*PI()/180)*SIN(D85*PI()/180))/(COS(_fi*PI()/180)*COS(D85*PI()/180)))*180/PI()</f>
        <v>81.580120529048699</v>
      </c>
      <c r="H85" s="5">
        <f t="shared" si="9"/>
        <v>81</v>
      </c>
      <c r="I85" s="5">
        <f t="shared" si="10"/>
        <v>34.807231742921942</v>
      </c>
      <c r="J85" s="29">
        <f t="shared" si="11"/>
        <v>5</v>
      </c>
      <c r="K85" s="29">
        <f t="shared" si="12"/>
        <v>26</v>
      </c>
      <c r="L85" s="29">
        <f t="shared" si="13"/>
        <v>19.22892697168777</v>
      </c>
      <c r="M85" s="175">
        <f t="shared" si="14"/>
        <v>5.4386747019365798</v>
      </c>
      <c r="N85" s="170">
        <f t="shared" si="15"/>
        <v>6.5613252980634202</v>
      </c>
      <c r="O85" s="14">
        <f t="shared" si="16"/>
        <v>17.438674701936581</v>
      </c>
      <c r="P85" s="50">
        <f t="shared" si="17"/>
        <v>6.7904205847641705</v>
      </c>
      <c r="Q85" s="50">
        <f t="shared" si="18"/>
        <v>17.667769988637332</v>
      </c>
      <c r="R85" s="44">
        <f t="shared" si="19"/>
        <v>6.7904205847641705</v>
      </c>
      <c r="S85" s="26">
        <f t="shared" si="20"/>
        <v>17.667769988637332</v>
      </c>
      <c r="T85" s="203">
        <f t="shared" si="21"/>
        <v>10.877349403873161</v>
      </c>
      <c r="U85" s="77">
        <f t="shared" ref="U85:U100" si="30">ASIN((COS(D85*PI()/180)*SIN(G85*PI()/180))/(SIN(_z*PI()/180)))*180/PI()</f>
        <v>79.356027862855399</v>
      </c>
      <c r="V85" s="4">
        <f t="shared" si="22"/>
        <v>100.6439721371446</v>
      </c>
      <c r="W85" s="4">
        <f t="shared" si="23"/>
        <v>259.3560278628554</v>
      </c>
      <c r="X85" s="35">
        <f t="shared" si="24"/>
        <v>158.7120557257108</v>
      </c>
      <c r="Y85" s="206">
        <f t="shared" ref="Y85:Y148" si="31">90-_fi+D85</f>
        <v>27.090062120119132</v>
      </c>
      <c r="Z85" s="193">
        <v>148.465</v>
      </c>
      <c r="AA85" s="19">
        <f t="shared" ref="AA85:AA148" si="32">_so*(_rsr/Z85)^2</f>
        <v>1.3914110944482876</v>
      </c>
      <c r="AB85" s="156"/>
    </row>
    <row r="86" spans="1:28">
      <c r="A86" s="23">
        <v>65</v>
      </c>
      <c r="B86" s="3" t="s">
        <v>4</v>
      </c>
      <c r="C86" s="183">
        <v>6</v>
      </c>
      <c r="D86" s="193">
        <f t="shared" si="27"/>
        <v>-6.210934909519815</v>
      </c>
      <c r="E86" s="20">
        <f t="shared" si="28"/>
        <v>-14.535833481497502</v>
      </c>
      <c r="F86" s="194">
        <f t="shared" ref="F86:F149" si="33">7.8*SIN((A86*360/365-2)*PI()/180)+10*SIN((2*A86*360/365+10)*PI()/180)</f>
        <v>13.556811725542781</v>
      </c>
      <c r="G86" s="20">
        <f t="shared" si="29"/>
        <v>82.160692409071117</v>
      </c>
      <c r="H86" s="5">
        <f t="shared" ref="H86:H149" si="34">INT(G86)</f>
        <v>82</v>
      </c>
      <c r="I86" s="5">
        <f t="shared" ref="I86:I149" si="35">MOD(G86,1)*60</f>
        <v>9.6415445442670489</v>
      </c>
      <c r="J86" s="29">
        <f t="shared" ref="J86:J149" si="36">(INT(H86/15))</f>
        <v>5</v>
      </c>
      <c r="K86" s="29">
        <f t="shared" ref="K86:K149" si="37">MOD(H86,15)*4+INT(I86/15)</f>
        <v>28</v>
      </c>
      <c r="L86" s="29">
        <f t="shared" ref="L86:L149" si="38">MOD(I86,15)*4</f>
        <v>38.566178177068196</v>
      </c>
      <c r="M86" s="175">
        <f t="shared" ref="M86:M149" si="39">J86+K86/60+L86/3600</f>
        <v>5.4773794939380744</v>
      </c>
      <c r="N86" s="170">
        <f t="shared" ref="N86:N149" si="40">12-M86</f>
        <v>6.5226205060619256</v>
      </c>
      <c r="O86" s="14">
        <f t="shared" ref="O86:O149" si="41">12+M86</f>
        <v>17.477379493938074</v>
      </c>
      <c r="P86" s="50">
        <f t="shared" ref="P86:P149" si="42">N86+F86/60</f>
        <v>6.7485673681543048</v>
      </c>
      <c r="Q86" s="50">
        <f t="shared" ref="Q86:Q149" si="43">O86+F86/60</f>
        <v>17.703326356030452</v>
      </c>
      <c r="R86" s="44">
        <f t="shared" ref="R86:R149" si="44">P86-_lam+_nn</f>
        <v>6.7485673681543048</v>
      </c>
      <c r="S86" s="26">
        <f t="shared" ref="S86:S149" si="45">Q86-_lam+_nn</f>
        <v>17.703326356030452</v>
      </c>
      <c r="T86" s="203">
        <f t="shared" ref="T86:T149" si="46">S86-R86</f>
        <v>10.954758987876147</v>
      </c>
      <c r="U86" s="77">
        <f t="shared" si="30"/>
        <v>80.04640591990082</v>
      </c>
      <c r="V86" s="4">
        <f t="shared" ref="V86:V149" si="47">180-U86</f>
        <v>99.95359408009918</v>
      </c>
      <c r="W86" s="4">
        <f t="shared" ref="W86:W149" si="48">180+U86</f>
        <v>260.04640591990085</v>
      </c>
      <c r="X86" s="35">
        <f t="shared" ref="X86:X149" si="49">W86-V86</f>
        <v>160.09281183980167</v>
      </c>
      <c r="Y86" s="206">
        <f t="shared" si="31"/>
        <v>27.469065090480186</v>
      </c>
      <c r="Z86" s="193">
        <v>148.50399999999999</v>
      </c>
      <c r="AA86" s="19">
        <f t="shared" si="32"/>
        <v>1.3906803679067259</v>
      </c>
      <c r="AB86" s="156"/>
    </row>
    <row r="87" spans="1:28">
      <c r="A87" s="23">
        <v>66</v>
      </c>
      <c r="B87" s="3" t="s">
        <v>4</v>
      </c>
      <c r="C87" s="183">
        <v>7</v>
      </c>
      <c r="D87" s="193">
        <f t="shared" si="27"/>
        <v>-5.8303581985195061</v>
      </c>
      <c r="E87" s="20">
        <f t="shared" si="28"/>
        <v>-13.620866292134622</v>
      </c>
      <c r="F87" s="194">
        <f t="shared" si="33"/>
        <v>13.357966638041489</v>
      </c>
      <c r="G87" s="20">
        <f t="shared" si="29"/>
        <v>82.742090858489462</v>
      </c>
      <c r="H87" s="5">
        <f t="shared" si="34"/>
        <v>82</v>
      </c>
      <c r="I87" s="5">
        <f t="shared" si="35"/>
        <v>44.525451509367713</v>
      </c>
      <c r="J87" s="29">
        <f t="shared" si="36"/>
        <v>5</v>
      </c>
      <c r="K87" s="29">
        <f t="shared" si="37"/>
        <v>30</v>
      </c>
      <c r="L87" s="29">
        <f t="shared" si="38"/>
        <v>58.101806037470851</v>
      </c>
      <c r="M87" s="175">
        <f t="shared" si="39"/>
        <v>5.5161393905659644</v>
      </c>
      <c r="N87" s="170">
        <f t="shared" si="40"/>
        <v>6.4838606094340356</v>
      </c>
      <c r="O87" s="14">
        <f t="shared" si="41"/>
        <v>17.516139390565964</v>
      </c>
      <c r="P87" s="50">
        <f t="shared" si="42"/>
        <v>6.7064933867347269</v>
      </c>
      <c r="Q87" s="50">
        <f t="shared" si="43"/>
        <v>17.738772167866657</v>
      </c>
      <c r="R87" s="44">
        <f t="shared" si="44"/>
        <v>6.7064933867347269</v>
      </c>
      <c r="S87" s="26">
        <f t="shared" si="45"/>
        <v>17.738772167866657</v>
      </c>
      <c r="T87" s="203">
        <f t="shared" si="46"/>
        <v>11.032278781131929</v>
      </c>
      <c r="U87" s="77">
        <f t="shared" si="30"/>
        <v>80.73868351607679</v>
      </c>
      <c r="V87" s="4">
        <f t="shared" si="47"/>
        <v>99.26131648392321</v>
      </c>
      <c r="W87" s="4">
        <f t="shared" si="48"/>
        <v>260.73868351607678</v>
      </c>
      <c r="X87" s="35">
        <f t="shared" si="49"/>
        <v>161.47736703215355</v>
      </c>
      <c r="Y87" s="206">
        <f t="shared" si="31"/>
        <v>27.849641801480495</v>
      </c>
      <c r="Z87" s="193">
        <v>148.54300000000001</v>
      </c>
      <c r="AA87" s="19">
        <f t="shared" si="32"/>
        <v>1.389950216846886</v>
      </c>
      <c r="AB87" s="156"/>
    </row>
    <row r="88" spans="1:28">
      <c r="A88" s="23">
        <v>67</v>
      </c>
      <c r="B88" s="3" t="s">
        <v>4</v>
      </c>
      <c r="C88" s="183">
        <v>8</v>
      </c>
      <c r="D88" s="193">
        <f t="shared" si="27"/>
        <v>-5.4483069361078957</v>
      </c>
      <c r="E88" s="20">
        <f t="shared" si="28"/>
        <v>-12.70714179571436</v>
      </c>
      <c r="F88" s="194">
        <f t="shared" si="33"/>
        <v>13.149472529648037</v>
      </c>
      <c r="G88" s="20">
        <f t="shared" si="29"/>
        <v>83.324264872370577</v>
      </c>
      <c r="H88" s="5">
        <f t="shared" si="34"/>
        <v>83</v>
      </c>
      <c r="I88" s="5">
        <f t="shared" si="35"/>
        <v>19.45589234223462</v>
      </c>
      <c r="J88" s="29">
        <f t="shared" si="36"/>
        <v>5</v>
      </c>
      <c r="K88" s="29">
        <f t="shared" si="37"/>
        <v>33</v>
      </c>
      <c r="L88" s="29">
        <f t="shared" si="38"/>
        <v>17.823569368938479</v>
      </c>
      <c r="M88" s="175">
        <f t="shared" si="39"/>
        <v>5.5549509914913715</v>
      </c>
      <c r="N88" s="170">
        <f t="shared" si="40"/>
        <v>6.4450490085086285</v>
      </c>
      <c r="O88" s="14">
        <f t="shared" si="41"/>
        <v>17.554950991491371</v>
      </c>
      <c r="P88" s="50">
        <f t="shared" si="42"/>
        <v>6.6642068840027626</v>
      </c>
      <c r="Q88" s="50">
        <f t="shared" si="43"/>
        <v>17.774108866985504</v>
      </c>
      <c r="R88" s="44">
        <f t="shared" si="44"/>
        <v>6.6642068840027626</v>
      </c>
      <c r="S88" s="26">
        <f t="shared" si="45"/>
        <v>17.774108866985504</v>
      </c>
      <c r="T88" s="203">
        <f t="shared" si="46"/>
        <v>11.109901982982741</v>
      </c>
      <c r="U88" s="77">
        <f t="shared" si="30"/>
        <v>81.432745260208179</v>
      </c>
      <c r="V88" s="4">
        <f t="shared" si="47"/>
        <v>98.567254739791821</v>
      </c>
      <c r="W88" s="4">
        <f t="shared" si="48"/>
        <v>261.43274526020821</v>
      </c>
      <c r="X88" s="35">
        <f t="shared" si="49"/>
        <v>162.86549052041639</v>
      </c>
      <c r="Y88" s="206">
        <f t="shared" si="31"/>
        <v>28.231693063892102</v>
      </c>
      <c r="Z88" s="193">
        <v>148.583</v>
      </c>
      <c r="AA88" s="19">
        <f t="shared" si="32"/>
        <v>1.389201941136887</v>
      </c>
      <c r="AB88" s="156"/>
    </row>
    <row r="89" spans="1:28">
      <c r="A89" s="23">
        <v>68</v>
      </c>
      <c r="B89" s="3" t="s">
        <v>4</v>
      </c>
      <c r="C89" s="183">
        <v>9</v>
      </c>
      <c r="D89" s="193">
        <f t="shared" si="27"/>
        <v>-5.0648801642458308</v>
      </c>
      <c r="E89" s="20">
        <f t="shared" si="28"/>
        <v>-11.794580855968587</v>
      </c>
      <c r="F89" s="194">
        <f t="shared" si="33"/>
        <v>12.931629594371213</v>
      </c>
      <c r="G89" s="20">
        <f t="shared" si="29"/>
        <v>83.907166160106513</v>
      </c>
      <c r="H89" s="5">
        <f t="shared" si="34"/>
        <v>83</v>
      </c>
      <c r="I89" s="5">
        <f t="shared" si="35"/>
        <v>54.429969606390785</v>
      </c>
      <c r="J89" s="29">
        <f t="shared" si="36"/>
        <v>5</v>
      </c>
      <c r="K89" s="29">
        <f t="shared" si="37"/>
        <v>35</v>
      </c>
      <c r="L89" s="29">
        <f t="shared" si="38"/>
        <v>37.719878425563138</v>
      </c>
      <c r="M89" s="175">
        <f t="shared" si="39"/>
        <v>5.5938110773404341</v>
      </c>
      <c r="N89" s="170">
        <f t="shared" si="40"/>
        <v>6.4061889226595659</v>
      </c>
      <c r="O89" s="14">
        <f t="shared" si="41"/>
        <v>17.593811077340433</v>
      </c>
      <c r="P89" s="50">
        <f t="shared" si="42"/>
        <v>6.6217160825657526</v>
      </c>
      <c r="Q89" s="50">
        <f t="shared" si="43"/>
        <v>17.809338237246621</v>
      </c>
      <c r="R89" s="44">
        <f t="shared" si="44"/>
        <v>6.6217160825657526</v>
      </c>
      <c r="S89" s="26">
        <f t="shared" si="45"/>
        <v>17.809338237246621</v>
      </c>
      <c r="T89" s="203">
        <f t="shared" si="46"/>
        <v>11.187622154680868</v>
      </c>
      <c r="U89" s="77">
        <f t="shared" si="30"/>
        <v>82.128477470785668</v>
      </c>
      <c r="V89" s="4">
        <f t="shared" si="47"/>
        <v>97.871522529214332</v>
      </c>
      <c r="W89" s="4">
        <f t="shared" si="48"/>
        <v>262.1284774707857</v>
      </c>
      <c r="X89" s="35">
        <f t="shared" si="49"/>
        <v>164.25695494157137</v>
      </c>
      <c r="Y89" s="206">
        <f t="shared" si="31"/>
        <v>28.615119835754168</v>
      </c>
      <c r="Z89" s="193">
        <v>148.62200000000001</v>
      </c>
      <c r="AA89" s="19">
        <f t="shared" si="32"/>
        <v>1.3884729539459382</v>
      </c>
      <c r="AB89" s="156"/>
    </row>
    <row r="90" spans="1:28">
      <c r="A90" s="23">
        <v>69</v>
      </c>
      <c r="B90" s="3" t="s">
        <v>4</v>
      </c>
      <c r="C90" s="183">
        <v>10</v>
      </c>
      <c r="D90" s="193">
        <f t="shared" si="27"/>
        <v>-4.6801767829392888</v>
      </c>
      <c r="E90" s="20">
        <f t="shared" si="28"/>
        <v>-10.883103554014319</v>
      </c>
      <c r="F90" s="194">
        <f t="shared" si="33"/>
        <v>12.704747258601305</v>
      </c>
      <c r="G90" s="20">
        <f t="shared" si="29"/>
        <v>84.490748956896908</v>
      </c>
      <c r="H90" s="5">
        <f t="shared" si="34"/>
        <v>84</v>
      </c>
      <c r="I90" s="5">
        <f t="shared" si="35"/>
        <v>29.4449374138145</v>
      </c>
      <c r="J90" s="29">
        <f t="shared" si="36"/>
        <v>5</v>
      </c>
      <c r="K90" s="29">
        <f t="shared" si="37"/>
        <v>37</v>
      </c>
      <c r="L90" s="29">
        <f t="shared" si="38"/>
        <v>57.779749655258001</v>
      </c>
      <c r="M90" s="175">
        <f t="shared" si="39"/>
        <v>5.6327165971264614</v>
      </c>
      <c r="N90" s="170">
        <f t="shared" si="40"/>
        <v>6.3672834028735386</v>
      </c>
      <c r="O90" s="14">
        <f t="shared" si="41"/>
        <v>17.632716597126461</v>
      </c>
      <c r="P90" s="50">
        <f t="shared" si="42"/>
        <v>6.5790291905168941</v>
      </c>
      <c r="Q90" s="50">
        <f t="shared" si="43"/>
        <v>17.844462384769816</v>
      </c>
      <c r="R90" s="44">
        <f t="shared" si="44"/>
        <v>6.5790291905168941</v>
      </c>
      <c r="S90" s="26">
        <f t="shared" si="45"/>
        <v>17.844462384769816</v>
      </c>
      <c r="T90" s="203">
        <f t="shared" si="46"/>
        <v>11.265433194252921</v>
      </c>
      <c r="U90" s="77">
        <f t="shared" si="30"/>
        <v>82.825768059122439</v>
      </c>
      <c r="V90" s="4">
        <f t="shared" si="47"/>
        <v>97.174231940877561</v>
      </c>
      <c r="W90" s="4">
        <f t="shared" si="48"/>
        <v>262.82576805912242</v>
      </c>
      <c r="X90" s="35">
        <f t="shared" si="49"/>
        <v>165.65153611824485</v>
      </c>
      <c r="Y90" s="206">
        <f t="shared" si="31"/>
        <v>28.999823217060712</v>
      </c>
      <c r="Z90" s="193">
        <v>148.66200000000001</v>
      </c>
      <c r="AA90" s="19">
        <f t="shared" si="32"/>
        <v>1.3877258706789308</v>
      </c>
      <c r="AB90" s="156"/>
    </row>
    <row r="91" spans="1:28">
      <c r="A91" s="23">
        <v>70</v>
      </c>
      <c r="B91" s="3" t="s">
        <v>4</v>
      </c>
      <c r="C91" s="183">
        <v>11</v>
      </c>
      <c r="D91" s="193">
        <f t="shared" si="27"/>
        <v>-4.2942955564921279</v>
      </c>
      <c r="E91" s="20">
        <f t="shared" si="28"/>
        <v>-9.9726292495405762</v>
      </c>
      <c r="F91" s="194">
        <f t="shared" si="33"/>
        <v>12.46914379919513</v>
      </c>
      <c r="G91" s="20">
        <f t="shared" si="29"/>
        <v>85.074969837339651</v>
      </c>
      <c r="H91" s="5">
        <f t="shared" si="34"/>
        <v>85</v>
      </c>
      <c r="I91" s="5">
        <f t="shared" si="35"/>
        <v>4.4981902403790741</v>
      </c>
      <c r="J91" s="29">
        <f t="shared" si="36"/>
        <v>5</v>
      </c>
      <c r="K91" s="29">
        <f t="shared" si="37"/>
        <v>40</v>
      </c>
      <c r="L91" s="29">
        <f t="shared" si="38"/>
        <v>17.992760961516296</v>
      </c>
      <c r="M91" s="175">
        <f t="shared" si="39"/>
        <v>5.671664655822644</v>
      </c>
      <c r="N91" s="170">
        <f t="shared" si="40"/>
        <v>6.328335344177356</v>
      </c>
      <c r="O91" s="14">
        <f t="shared" si="41"/>
        <v>17.671664655822646</v>
      </c>
      <c r="P91" s="50">
        <f t="shared" si="42"/>
        <v>6.5361544074972748</v>
      </c>
      <c r="Q91" s="50">
        <f t="shared" si="43"/>
        <v>17.879483719142563</v>
      </c>
      <c r="R91" s="44">
        <f t="shared" si="44"/>
        <v>6.5361544074972748</v>
      </c>
      <c r="S91" s="26">
        <f t="shared" si="45"/>
        <v>17.879483719142563</v>
      </c>
      <c r="T91" s="203">
        <f t="shared" si="46"/>
        <v>11.343329311645288</v>
      </c>
      <c r="U91" s="77">
        <f t="shared" si="30"/>
        <v>83.524506413614631</v>
      </c>
      <c r="V91" s="4">
        <f t="shared" si="47"/>
        <v>96.475493586385369</v>
      </c>
      <c r="W91" s="4">
        <f t="shared" si="48"/>
        <v>263.52450641361463</v>
      </c>
      <c r="X91" s="35">
        <f t="shared" si="49"/>
        <v>167.04901282722926</v>
      </c>
      <c r="Y91" s="206">
        <f t="shared" si="31"/>
        <v>29.385704443507873</v>
      </c>
      <c r="Z91" s="193">
        <v>148.702</v>
      </c>
      <c r="AA91" s="19">
        <f t="shared" si="32"/>
        <v>1.386979390214399</v>
      </c>
      <c r="AB91" s="156"/>
    </row>
    <row r="92" spans="1:28">
      <c r="A92" s="23">
        <v>71</v>
      </c>
      <c r="B92" s="3" t="s">
        <v>4</v>
      </c>
      <c r="C92" s="183">
        <v>12</v>
      </c>
      <c r="D92" s="193">
        <f t="shared" si="27"/>
        <v>-3.907335120629408</v>
      </c>
      <c r="E92" s="20">
        <f t="shared" si="28"/>
        <v>-9.063076640866079</v>
      </c>
      <c r="F92" s="194">
        <f t="shared" si="33"/>
        <v>12.225145951623514</v>
      </c>
      <c r="G92" s="20">
        <f t="shared" si="29"/>
        <v>85.65978753103343</v>
      </c>
      <c r="H92" s="5">
        <f t="shared" si="34"/>
        <v>85</v>
      </c>
      <c r="I92" s="5">
        <f t="shared" si="35"/>
        <v>39.587251862005814</v>
      </c>
      <c r="J92" s="29">
        <f t="shared" si="36"/>
        <v>5</v>
      </c>
      <c r="K92" s="29">
        <f t="shared" si="37"/>
        <v>42</v>
      </c>
      <c r="L92" s="29">
        <f t="shared" si="38"/>
        <v>38.349007448023258</v>
      </c>
      <c r="M92" s="175">
        <f t="shared" si="39"/>
        <v>5.7106525020688954</v>
      </c>
      <c r="N92" s="170">
        <f t="shared" si="40"/>
        <v>6.2893474979311046</v>
      </c>
      <c r="O92" s="14">
        <f t="shared" si="41"/>
        <v>17.710652502068896</v>
      </c>
      <c r="P92" s="50">
        <f t="shared" si="42"/>
        <v>6.4930999304581629</v>
      </c>
      <c r="Q92" s="50">
        <f t="shared" si="43"/>
        <v>17.914404934595954</v>
      </c>
      <c r="R92" s="44">
        <f t="shared" si="44"/>
        <v>6.4930999304581629</v>
      </c>
      <c r="S92" s="26">
        <f t="shared" si="45"/>
        <v>17.914404934595954</v>
      </c>
      <c r="T92" s="203">
        <f t="shared" si="46"/>
        <v>11.421305004137791</v>
      </c>
      <c r="U92" s="77">
        <f t="shared" si="30"/>
        <v>84.224583285051295</v>
      </c>
      <c r="V92" s="4">
        <f t="shared" si="47"/>
        <v>95.775416714948705</v>
      </c>
      <c r="W92" s="4">
        <f t="shared" si="48"/>
        <v>264.22458328505127</v>
      </c>
      <c r="X92" s="35">
        <f t="shared" si="49"/>
        <v>168.44916657010256</v>
      </c>
      <c r="Y92" s="206">
        <f t="shared" si="31"/>
        <v>29.772664879370591</v>
      </c>
      <c r="Z92" s="193">
        <v>148.74299999999999</v>
      </c>
      <c r="AA92" s="19">
        <f t="shared" si="32"/>
        <v>1.3862148726557424</v>
      </c>
      <c r="AB92" s="156"/>
    </row>
    <row r="93" spans="1:28">
      <c r="A93" s="23">
        <v>72</v>
      </c>
      <c r="B93" s="3" t="s">
        <v>4</v>
      </c>
      <c r="C93" s="183">
        <v>13</v>
      </c>
      <c r="D93" s="193">
        <f t="shared" si="27"/>
        <v>-3.5193939904218672</v>
      </c>
      <c r="E93" s="20">
        <f t="shared" si="28"/>
        <v>-8.1543638239369116</v>
      </c>
      <c r="F93" s="194">
        <f t="shared" si="33"/>
        <v>11.973088508650044</v>
      </c>
      <c r="G93" s="20">
        <f t="shared" si="29"/>
        <v>86.245162740077987</v>
      </c>
      <c r="H93" s="5">
        <f t="shared" si="34"/>
        <v>86</v>
      </c>
      <c r="I93" s="5">
        <f t="shared" si="35"/>
        <v>14.70976440467922</v>
      </c>
      <c r="J93" s="29">
        <f t="shared" si="36"/>
        <v>5</v>
      </c>
      <c r="K93" s="29">
        <f t="shared" si="37"/>
        <v>44</v>
      </c>
      <c r="L93" s="29">
        <f t="shared" si="38"/>
        <v>58.839057618716879</v>
      </c>
      <c r="M93" s="175">
        <f t="shared" si="39"/>
        <v>5.7496775160051996</v>
      </c>
      <c r="N93" s="170">
        <f t="shared" si="40"/>
        <v>6.2503224839948004</v>
      </c>
      <c r="O93" s="14">
        <f t="shared" si="41"/>
        <v>17.7496775160052</v>
      </c>
      <c r="P93" s="50">
        <f t="shared" si="42"/>
        <v>6.4498739591389675</v>
      </c>
      <c r="Q93" s="50">
        <f t="shared" si="43"/>
        <v>17.949228991149369</v>
      </c>
      <c r="R93" s="44">
        <f t="shared" si="44"/>
        <v>6.4498739591389675</v>
      </c>
      <c r="S93" s="26">
        <f t="shared" si="45"/>
        <v>17.949228991149369</v>
      </c>
      <c r="T93" s="203">
        <f t="shared" si="46"/>
        <v>11.499355032010401</v>
      </c>
      <c r="U93" s="77">
        <f t="shared" si="30"/>
        <v>84.925890672908537</v>
      </c>
      <c r="V93" s="4">
        <f t="shared" si="47"/>
        <v>95.074109327091463</v>
      </c>
      <c r="W93" s="4">
        <f t="shared" si="48"/>
        <v>264.92589067290851</v>
      </c>
      <c r="X93" s="35">
        <f t="shared" si="49"/>
        <v>169.85178134581705</v>
      </c>
      <c r="Y93" s="206">
        <f t="shared" si="31"/>
        <v>30.160606009578132</v>
      </c>
      <c r="Z93" s="193">
        <v>148.78399999999999</v>
      </c>
      <c r="AA93" s="19">
        <f t="shared" si="32"/>
        <v>1.3854509870380376</v>
      </c>
      <c r="AB93" s="156"/>
    </row>
    <row r="94" spans="1:28">
      <c r="A94" s="23">
        <v>73</v>
      </c>
      <c r="B94" s="3" t="s">
        <v>4</v>
      </c>
      <c r="C94" s="183">
        <v>14</v>
      </c>
      <c r="D94" s="193">
        <f t="shared" si="27"/>
        <v>-3.1305705689426166</v>
      </c>
      <c r="E94" s="20">
        <f t="shared" si="28"/>
        <v>-7.2464083503376022</v>
      </c>
      <c r="F94" s="194">
        <f t="shared" si="33"/>
        <v>11.713313910020858</v>
      </c>
      <c r="G94" s="20">
        <f t="shared" si="29"/>
        <v>86.831057958341404</v>
      </c>
      <c r="H94" s="5">
        <f t="shared" si="34"/>
        <v>86</v>
      </c>
      <c r="I94" s="5">
        <f t="shared" si="35"/>
        <v>49.863477500484237</v>
      </c>
      <c r="J94" s="29">
        <f t="shared" si="36"/>
        <v>5</v>
      </c>
      <c r="K94" s="29">
        <f t="shared" si="37"/>
        <v>47</v>
      </c>
      <c r="L94" s="29">
        <f t="shared" si="38"/>
        <v>19.453910001936947</v>
      </c>
      <c r="M94" s="175">
        <f t="shared" si="39"/>
        <v>5.7887371972227601</v>
      </c>
      <c r="N94" s="170">
        <f t="shared" si="40"/>
        <v>6.2112628027772399</v>
      </c>
      <c r="O94" s="14">
        <f t="shared" si="41"/>
        <v>17.788737197222758</v>
      </c>
      <c r="P94" s="50">
        <f t="shared" si="42"/>
        <v>6.4064847012775878</v>
      </c>
      <c r="Q94" s="50">
        <f t="shared" si="43"/>
        <v>17.983959095723105</v>
      </c>
      <c r="R94" s="44">
        <f t="shared" si="44"/>
        <v>6.4064847012775878</v>
      </c>
      <c r="S94" s="26">
        <f t="shared" si="45"/>
        <v>17.983959095723105</v>
      </c>
      <c r="T94" s="203">
        <f t="shared" si="46"/>
        <v>11.577474394445517</v>
      </c>
      <c r="U94" s="77">
        <f t="shared" si="30"/>
        <v>85.628321712553529</v>
      </c>
      <c r="V94" s="4">
        <f t="shared" si="47"/>
        <v>94.371678287446471</v>
      </c>
      <c r="W94" s="4">
        <f t="shared" si="48"/>
        <v>265.62832171255354</v>
      </c>
      <c r="X94" s="35">
        <f t="shared" si="49"/>
        <v>171.25664342510709</v>
      </c>
      <c r="Y94" s="206">
        <f t="shared" si="31"/>
        <v>30.549429431057384</v>
      </c>
      <c r="Z94" s="193">
        <v>148.82499999999999</v>
      </c>
      <c r="AA94" s="19">
        <f t="shared" si="32"/>
        <v>1.3846877326650024</v>
      </c>
      <c r="AB94" s="157"/>
    </row>
    <row r="95" spans="1:28">
      <c r="A95" s="75">
        <v>74</v>
      </c>
      <c r="B95" s="169" t="s">
        <v>4</v>
      </c>
      <c r="C95" s="184">
        <v>15</v>
      </c>
      <c r="D95" s="196">
        <f t="shared" si="27"/>
        <v>-2.7409631565876187</v>
      </c>
      <c r="E95" s="34">
        <f t="shared" si="28"/>
        <v>-6.3391272843931645</v>
      </c>
      <c r="F95" s="195">
        <f t="shared" si="33"/>
        <v>11.446171823655856</v>
      </c>
      <c r="G95" s="34">
        <f t="shared" si="29"/>
        <v>87.417437292349078</v>
      </c>
      <c r="H95" s="176">
        <f t="shared" si="34"/>
        <v>87</v>
      </c>
      <c r="I95" s="176">
        <f t="shared" si="35"/>
        <v>25.046237540944674</v>
      </c>
      <c r="J95" s="177">
        <f t="shared" si="36"/>
        <v>5</v>
      </c>
      <c r="K95" s="177">
        <f t="shared" si="37"/>
        <v>49</v>
      </c>
      <c r="L95" s="177">
        <f t="shared" si="38"/>
        <v>40.184950163778694</v>
      </c>
      <c r="M95" s="178">
        <f t="shared" si="39"/>
        <v>5.8278291528232717</v>
      </c>
      <c r="N95" s="171">
        <f t="shared" si="40"/>
        <v>6.1721708471767283</v>
      </c>
      <c r="O95" s="64">
        <f t="shared" si="41"/>
        <v>17.82782915282327</v>
      </c>
      <c r="P95" s="65">
        <f t="shared" si="42"/>
        <v>6.3629403775709923</v>
      </c>
      <c r="Q95" s="65">
        <f t="shared" si="43"/>
        <v>18.018598683217533</v>
      </c>
      <c r="R95" s="66">
        <f t="shared" si="44"/>
        <v>6.3629403775709923</v>
      </c>
      <c r="S95" s="33">
        <f t="shared" si="45"/>
        <v>18.018598683217533</v>
      </c>
      <c r="T95" s="204">
        <f t="shared" si="46"/>
        <v>11.65565830564654</v>
      </c>
      <c r="U95" s="79">
        <f t="shared" si="30"/>
        <v>86.331770563277757</v>
      </c>
      <c r="V95" s="67">
        <f t="shared" si="47"/>
        <v>93.668229436722243</v>
      </c>
      <c r="W95" s="67">
        <f t="shared" si="48"/>
        <v>266.33177056327776</v>
      </c>
      <c r="X95" s="37">
        <f t="shared" si="49"/>
        <v>172.66354112655551</v>
      </c>
      <c r="Y95" s="207">
        <f t="shared" si="31"/>
        <v>30.939036843412381</v>
      </c>
      <c r="Z95" s="196">
        <v>148.86600000000001</v>
      </c>
      <c r="AA95" s="210">
        <f t="shared" si="32"/>
        <v>1.3839251088413149</v>
      </c>
      <c r="AB95" s="157"/>
    </row>
    <row r="96" spans="1:28">
      <c r="A96" s="23">
        <v>75</v>
      </c>
      <c r="B96" s="3" t="s">
        <v>4</v>
      </c>
      <c r="C96" s="183">
        <v>16</v>
      </c>
      <c r="D96" s="193">
        <f t="shared" si="27"/>
        <v>-2.3506699609919917</v>
      </c>
      <c r="E96" s="20">
        <f t="shared" si="28"/>
        <v>-5.4324372594431019</v>
      </c>
      <c r="F96" s="194">
        <f t="shared" si="33"/>
        <v>11.172018718841432</v>
      </c>
      <c r="G96" s="20">
        <f t="shared" si="29"/>
        <v>88.004266283635573</v>
      </c>
      <c r="H96" s="5">
        <f t="shared" si="34"/>
        <v>88</v>
      </c>
      <c r="I96" s="5">
        <f t="shared" si="35"/>
        <v>0.25597701813438789</v>
      </c>
      <c r="J96" s="29">
        <f t="shared" si="36"/>
        <v>5</v>
      </c>
      <c r="K96" s="29">
        <f t="shared" si="37"/>
        <v>52</v>
      </c>
      <c r="L96" s="29">
        <f t="shared" si="38"/>
        <v>1.0239080725375516</v>
      </c>
      <c r="M96" s="175">
        <f t="shared" si="39"/>
        <v>5.866951085575705</v>
      </c>
      <c r="N96" s="170">
        <f t="shared" si="40"/>
        <v>6.133048914424295</v>
      </c>
      <c r="O96" s="14">
        <f t="shared" si="41"/>
        <v>17.866951085575707</v>
      </c>
      <c r="P96" s="50">
        <f t="shared" si="42"/>
        <v>6.3192492264049855</v>
      </c>
      <c r="Q96" s="50">
        <f t="shared" si="43"/>
        <v>18.053151397556398</v>
      </c>
      <c r="R96" s="44">
        <f t="shared" si="44"/>
        <v>6.3192492264049855</v>
      </c>
      <c r="S96" s="26">
        <f t="shared" si="45"/>
        <v>18.053151397556398</v>
      </c>
      <c r="T96" s="203">
        <f t="shared" si="46"/>
        <v>11.733902171151414</v>
      </c>
      <c r="U96" s="77">
        <f t="shared" si="30"/>
        <v>87.036132297066928</v>
      </c>
      <c r="V96" s="4">
        <f t="shared" si="47"/>
        <v>92.963867702933072</v>
      </c>
      <c r="W96" s="4">
        <f t="shared" si="48"/>
        <v>267.03613229706696</v>
      </c>
      <c r="X96" s="35">
        <f t="shared" si="49"/>
        <v>174.07226459413388</v>
      </c>
      <c r="Y96" s="206">
        <f t="shared" si="31"/>
        <v>31.329330039008006</v>
      </c>
      <c r="Z96" s="193">
        <v>148.90700000000001</v>
      </c>
      <c r="AA96" s="19">
        <f t="shared" si="32"/>
        <v>1.3831631148726116</v>
      </c>
      <c r="AB96" s="157"/>
    </row>
    <row r="97" spans="1:28">
      <c r="A97" s="23">
        <v>76</v>
      </c>
      <c r="B97" s="3" t="s">
        <v>4</v>
      </c>
      <c r="C97" s="183">
        <v>17</v>
      </c>
      <c r="D97" s="193">
        <f t="shared" si="27"/>
        <v>-1.9597891074746614</v>
      </c>
      <c r="E97" s="20">
        <f t="shared" si="28"/>
        <v>-4.5262545333716799</v>
      </c>
      <c r="F97" s="194">
        <f t="shared" si="33"/>
        <v>10.89121743193436</v>
      </c>
      <c r="G97" s="20">
        <f t="shared" si="29"/>
        <v>88.591511732389307</v>
      </c>
      <c r="H97" s="5">
        <f t="shared" si="34"/>
        <v>88</v>
      </c>
      <c r="I97" s="5">
        <f t="shared" si="35"/>
        <v>35.490703943358426</v>
      </c>
      <c r="J97" s="29">
        <f t="shared" si="36"/>
        <v>5</v>
      </c>
      <c r="K97" s="29">
        <f t="shared" si="37"/>
        <v>54</v>
      </c>
      <c r="L97" s="29">
        <f t="shared" si="38"/>
        <v>21.962815773433704</v>
      </c>
      <c r="M97" s="175">
        <f t="shared" si="39"/>
        <v>5.9061007821592879</v>
      </c>
      <c r="N97" s="170">
        <f t="shared" si="40"/>
        <v>6.0938992178407121</v>
      </c>
      <c r="O97" s="14">
        <f t="shared" si="41"/>
        <v>17.906100782159289</v>
      </c>
      <c r="P97" s="50">
        <f t="shared" si="42"/>
        <v>6.2754195083729511</v>
      </c>
      <c r="Q97" s="50">
        <f t="shared" si="43"/>
        <v>18.08762107269153</v>
      </c>
      <c r="R97" s="44">
        <f t="shared" si="44"/>
        <v>6.2754195083729511</v>
      </c>
      <c r="S97" s="26">
        <f t="shared" si="45"/>
        <v>18.08762107269153</v>
      </c>
      <c r="T97" s="203">
        <f t="shared" si="46"/>
        <v>11.812201564318578</v>
      </c>
      <c r="U97" s="77">
        <f t="shared" si="30"/>
        <v>87.741302788012717</v>
      </c>
      <c r="V97" s="4">
        <f t="shared" si="47"/>
        <v>92.258697211987283</v>
      </c>
      <c r="W97" s="4">
        <f t="shared" si="48"/>
        <v>267.74130278801272</v>
      </c>
      <c r="X97" s="35">
        <f t="shared" si="49"/>
        <v>175.48260557602543</v>
      </c>
      <c r="Y97" s="206">
        <f t="shared" si="31"/>
        <v>31.720210892525337</v>
      </c>
      <c r="Z97" s="193">
        <v>148.94900000000001</v>
      </c>
      <c r="AA97" s="19">
        <f t="shared" si="32"/>
        <v>1.3823831880461372</v>
      </c>
      <c r="AB97" s="157"/>
    </row>
    <row r="98" spans="1:28">
      <c r="A98" s="23">
        <v>77</v>
      </c>
      <c r="B98" s="3" t="s">
        <v>4</v>
      </c>
      <c r="C98" s="183">
        <v>18</v>
      </c>
      <c r="D98" s="193">
        <f t="shared" si="27"/>
        <v>-1.5684186499442834</v>
      </c>
      <c r="E98" s="20">
        <f t="shared" si="28"/>
        <v>-3.6204950434814802</v>
      </c>
      <c r="F98" s="194">
        <f t="shared" si="33"/>
        <v>10.604136725094953</v>
      </c>
      <c r="G98" s="20">
        <f t="shared" si="29"/>
        <v>89.179141522208866</v>
      </c>
      <c r="H98" s="5">
        <f t="shared" si="34"/>
        <v>89</v>
      </c>
      <c r="I98" s="5">
        <f t="shared" si="35"/>
        <v>10.748491332531955</v>
      </c>
      <c r="J98" s="29">
        <f t="shared" si="36"/>
        <v>5</v>
      </c>
      <c r="K98" s="29">
        <f t="shared" si="37"/>
        <v>56</v>
      </c>
      <c r="L98" s="29">
        <f t="shared" si="38"/>
        <v>42.993965330127821</v>
      </c>
      <c r="M98" s="175">
        <f t="shared" si="39"/>
        <v>5.9452761014805917</v>
      </c>
      <c r="N98" s="170">
        <f t="shared" si="40"/>
        <v>6.0547238985194083</v>
      </c>
      <c r="O98" s="14">
        <f t="shared" si="41"/>
        <v>17.945276101480591</v>
      </c>
      <c r="P98" s="50">
        <f t="shared" si="42"/>
        <v>6.2314595106043242</v>
      </c>
      <c r="Q98" s="50">
        <f t="shared" si="43"/>
        <v>18.122011713565506</v>
      </c>
      <c r="R98" s="44">
        <f t="shared" si="44"/>
        <v>6.2314595106043242</v>
      </c>
      <c r="S98" s="26">
        <f t="shared" si="45"/>
        <v>18.122011713565506</v>
      </c>
      <c r="T98" s="203">
        <f t="shared" si="46"/>
        <v>11.890552202961182</v>
      </c>
      <c r="U98" s="77">
        <f t="shared" si="30"/>
        <v>88.447178602267087</v>
      </c>
      <c r="V98" s="4">
        <f t="shared" si="47"/>
        <v>91.552821397732913</v>
      </c>
      <c r="W98" s="4">
        <f t="shared" si="48"/>
        <v>268.44717860226706</v>
      </c>
      <c r="X98" s="35">
        <f t="shared" si="49"/>
        <v>176.89435720453415</v>
      </c>
      <c r="Y98" s="206">
        <f t="shared" si="31"/>
        <v>32.111581350055715</v>
      </c>
      <c r="Z98" s="193">
        <v>148.99100000000001</v>
      </c>
      <c r="AA98" s="19">
        <f t="shared" si="32"/>
        <v>1.3816039207019706</v>
      </c>
      <c r="AB98" s="157"/>
    </row>
    <row r="99" spans="1:28">
      <c r="A99" s="23">
        <v>78</v>
      </c>
      <c r="B99" s="3" t="s">
        <v>4</v>
      </c>
      <c r="C99" s="183">
        <v>19</v>
      </c>
      <c r="D99" s="193">
        <f t="shared" si="27"/>
        <v>-1.1766565821997819</v>
      </c>
      <c r="E99" s="20">
        <f t="shared" si="28"/>
        <v>-2.715074460799658</v>
      </c>
      <c r="F99" s="194">
        <f t="shared" si="33"/>
        <v>10.311150838575916</v>
      </c>
      <c r="G99" s="20">
        <f t="shared" si="29"/>
        <v>89.76712444578159</v>
      </c>
      <c r="H99" s="5">
        <f t="shared" si="34"/>
        <v>89</v>
      </c>
      <c r="I99" s="5">
        <f t="shared" si="35"/>
        <v>46.027466746895414</v>
      </c>
      <c r="J99" s="29">
        <f t="shared" si="36"/>
        <v>5</v>
      </c>
      <c r="K99" s="29">
        <f t="shared" si="37"/>
        <v>59</v>
      </c>
      <c r="L99" s="29">
        <f t="shared" si="38"/>
        <v>4.109866987581654</v>
      </c>
      <c r="M99" s="175">
        <f t="shared" si="39"/>
        <v>5.9844749630521061</v>
      </c>
      <c r="N99" s="170">
        <f t="shared" si="40"/>
        <v>6.0155250369478939</v>
      </c>
      <c r="O99" s="14">
        <f t="shared" si="41"/>
        <v>17.984474963052108</v>
      </c>
      <c r="P99" s="50">
        <f t="shared" si="42"/>
        <v>6.1873775509241593</v>
      </c>
      <c r="Q99" s="50">
        <f t="shared" si="43"/>
        <v>18.156327477028373</v>
      </c>
      <c r="R99" s="44">
        <f t="shared" si="44"/>
        <v>6.1873775509241593</v>
      </c>
      <c r="S99" s="26">
        <f t="shared" si="45"/>
        <v>18.156327477028373</v>
      </c>
      <c r="T99" s="203">
        <f t="shared" si="46"/>
        <v>11.968949926104214</v>
      </c>
      <c r="U99" s="77">
        <f t="shared" si="30"/>
        <v>89.153656888423512</v>
      </c>
      <c r="V99" s="4">
        <f t="shared" si="47"/>
        <v>90.846343111576488</v>
      </c>
      <c r="W99" s="4">
        <f t="shared" si="48"/>
        <v>269.15365688842348</v>
      </c>
      <c r="X99" s="35">
        <f t="shared" si="49"/>
        <v>178.307313776847</v>
      </c>
      <c r="Y99" s="206">
        <f t="shared" si="31"/>
        <v>32.503343417800217</v>
      </c>
      <c r="Z99" s="193">
        <v>149.03299999999999</v>
      </c>
      <c r="AA99" s="19">
        <f t="shared" si="32"/>
        <v>1.380825312096803</v>
      </c>
      <c r="AB99" s="157"/>
    </row>
    <row r="100" spans="1:28">
      <c r="A100" s="62">
        <v>79</v>
      </c>
      <c r="B100" s="15" t="s">
        <v>4</v>
      </c>
      <c r="C100" s="185">
        <v>20</v>
      </c>
      <c r="D100" s="193">
        <f t="shared" si="27"/>
        <v>-0.78460084955916509</v>
      </c>
      <c r="E100" s="20">
        <f t="shared" si="28"/>
        <v>-1.8099082439083896</v>
      </c>
      <c r="F100" s="195">
        <f t="shared" si="33"/>
        <v>10.0126390371006</v>
      </c>
      <c r="G100" s="20">
        <f t="shared" si="29"/>
        <v>90.355430031285778</v>
      </c>
      <c r="H100" s="5">
        <f t="shared" si="34"/>
        <v>90</v>
      </c>
      <c r="I100" s="5">
        <f t="shared" si="35"/>
        <v>21.32580187714666</v>
      </c>
      <c r="J100" s="29">
        <f t="shared" si="36"/>
        <v>6</v>
      </c>
      <c r="K100" s="29">
        <f t="shared" si="37"/>
        <v>1</v>
      </c>
      <c r="L100" s="29">
        <f t="shared" si="38"/>
        <v>25.303207508586638</v>
      </c>
      <c r="M100" s="175">
        <f t="shared" si="39"/>
        <v>6.0236953354190517</v>
      </c>
      <c r="N100" s="170">
        <f t="shared" si="40"/>
        <v>5.9763046645809483</v>
      </c>
      <c r="O100" s="14">
        <f t="shared" si="41"/>
        <v>18.023695335419053</v>
      </c>
      <c r="P100" s="50">
        <f t="shared" si="42"/>
        <v>6.1431819818659585</v>
      </c>
      <c r="Q100" s="50">
        <f t="shared" si="43"/>
        <v>18.190572652704063</v>
      </c>
      <c r="R100" s="44">
        <f t="shared" si="44"/>
        <v>6.1431819818659585</v>
      </c>
      <c r="S100" s="26">
        <f t="shared" si="45"/>
        <v>18.190572652704063</v>
      </c>
      <c r="T100" s="203">
        <f t="shared" si="46"/>
        <v>12.047390670838105</v>
      </c>
      <c r="U100" s="77">
        <f t="shared" si="30"/>
        <v>89.860635268223163</v>
      </c>
      <c r="V100" s="4">
        <f t="shared" si="47"/>
        <v>90.139364731776837</v>
      </c>
      <c r="W100" s="4">
        <f t="shared" si="48"/>
        <v>269.86063526822318</v>
      </c>
      <c r="X100" s="35">
        <f t="shared" si="49"/>
        <v>179.72127053644635</v>
      </c>
      <c r="Y100" s="206">
        <f t="shared" si="31"/>
        <v>32.895399150440838</v>
      </c>
      <c r="Z100" s="196">
        <v>149.07499999999999</v>
      </c>
      <c r="AA100" s="210">
        <f t="shared" si="32"/>
        <v>1.3800473614883733</v>
      </c>
      <c r="AB100" s="157"/>
    </row>
    <row r="101" spans="1:28">
      <c r="A101" s="23">
        <v>80</v>
      </c>
      <c r="B101" s="3" t="s">
        <v>4</v>
      </c>
      <c r="C101" s="183">
        <v>21</v>
      </c>
      <c r="D101" s="193">
        <f t="shared" si="27"/>
        <v>-0.39234936075060683</v>
      </c>
      <c r="E101" s="20">
        <f t="shared" si="28"/>
        <v>-0.90491169239267732</v>
      </c>
      <c r="F101" s="194">
        <f t="shared" si="33"/>
        <v>9.7089851508712925</v>
      </c>
      <c r="G101" s="20">
        <f t="shared" si="29"/>
        <v>90.944028369312505</v>
      </c>
      <c r="H101" s="5">
        <f t="shared" si="34"/>
        <v>90</v>
      </c>
      <c r="I101" s="5">
        <f t="shared" si="35"/>
        <v>56.64170215875032</v>
      </c>
      <c r="J101" s="29">
        <f t="shared" si="36"/>
        <v>6</v>
      </c>
      <c r="K101" s="29">
        <f t="shared" si="37"/>
        <v>3</v>
      </c>
      <c r="L101" s="29">
        <f t="shared" si="38"/>
        <v>46.56680863500128</v>
      </c>
      <c r="M101" s="175">
        <f t="shared" si="39"/>
        <v>6.0629352246208335</v>
      </c>
      <c r="N101" s="170">
        <f t="shared" si="40"/>
        <v>5.9370647753791665</v>
      </c>
      <c r="O101" s="14">
        <f t="shared" si="41"/>
        <v>18.062935224620833</v>
      </c>
      <c r="P101" s="50">
        <f t="shared" si="42"/>
        <v>6.0988811945603549</v>
      </c>
      <c r="Q101" s="50">
        <f t="shared" si="43"/>
        <v>18.224751643802023</v>
      </c>
      <c r="R101" s="44">
        <f t="shared" si="44"/>
        <v>6.0988811945603549</v>
      </c>
      <c r="S101" s="26">
        <f t="shared" si="45"/>
        <v>18.224751643802023</v>
      </c>
      <c r="T101" s="203">
        <f t="shared" si="46"/>
        <v>12.125870449241667</v>
      </c>
      <c r="U101" s="77">
        <f t="shared" ref="U101:U132" si="50">90+(90-ASIN((COS(D101*PI()/180)*SIN(G101*PI()/180))/(SIN(_z*PI()/180)))*180/PI())</f>
        <v>90.568011727463272</v>
      </c>
      <c r="V101" s="4">
        <f t="shared" si="47"/>
        <v>89.431988272536728</v>
      </c>
      <c r="W101" s="4">
        <f t="shared" si="48"/>
        <v>270.56801172746327</v>
      </c>
      <c r="X101" s="35">
        <f t="shared" si="49"/>
        <v>181.13602345492654</v>
      </c>
      <c r="Y101" s="206">
        <f t="shared" si="31"/>
        <v>33.287650639249392</v>
      </c>
      <c r="Z101" s="193">
        <v>149.11699999999999</v>
      </c>
      <c r="AA101" s="19">
        <f t="shared" si="32"/>
        <v>1.3792700681354659</v>
      </c>
      <c r="AB101" s="157"/>
    </row>
    <row r="102" spans="1:28">
      <c r="A102" s="167">
        <v>81</v>
      </c>
      <c r="B102" s="168" t="s">
        <v>4</v>
      </c>
      <c r="C102" s="186">
        <v>22</v>
      </c>
      <c r="D102" s="197">
        <f t="shared" si="27"/>
        <v>0</v>
      </c>
      <c r="E102" s="22">
        <f t="shared" si="28"/>
        <v>0</v>
      </c>
      <c r="F102" s="198">
        <f t="shared" si="33"/>
        <v>9.400577111754389</v>
      </c>
      <c r="G102" s="22">
        <f t="shared" si="29"/>
        <v>91.532889940095501</v>
      </c>
      <c r="H102" s="179">
        <f t="shared" si="34"/>
        <v>91</v>
      </c>
      <c r="I102" s="179">
        <f t="shared" si="35"/>
        <v>31.973396405730057</v>
      </c>
      <c r="J102" s="180">
        <f t="shared" si="36"/>
        <v>6</v>
      </c>
      <c r="K102" s="180">
        <f t="shared" si="37"/>
        <v>6</v>
      </c>
      <c r="L102" s="180">
        <f t="shared" si="38"/>
        <v>7.8935856229202273</v>
      </c>
      <c r="M102" s="181">
        <f t="shared" si="39"/>
        <v>6.1021926626730334</v>
      </c>
      <c r="N102" s="172">
        <f t="shared" si="40"/>
        <v>5.8978073373269666</v>
      </c>
      <c r="O102" s="17">
        <f t="shared" si="41"/>
        <v>18.102192662673033</v>
      </c>
      <c r="P102" s="51">
        <f t="shared" si="42"/>
        <v>6.0544836225228735</v>
      </c>
      <c r="Q102" s="51">
        <f t="shared" si="43"/>
        <v>18.25886894786894</v>
      </c>
      <c r="R102" s="45">
        <f t="shared" si="44"/>
        <v>6.0544836225228735</v>
      </c>
      <c r="S102" s="27">
        <f t="shared" si="45"/>
        <v>18.25886894786894</v>
      </c>
      <c r="T102" s="205">
        <f t="shared" si="46"/>
        <v>12.204385325346067</v>
      </c>
      <c r="U102" s="78">
        <f t="shared" si="50"/>
        <v>91.275684506991567</v>
      </c>
      <c r="V102" s="32">
        <f t="shared" si="47"/>
        <v>88.724315493008433</v>
      </c>
      <c r="W102" s="32">
        <f t="shared" si="48"/>
        <v>271.27568450699158</v>
      </c>
      <c r="X102" s="36">
        <f t="shared" si="49"/>
        <v>182.55136901398316</v>
      </c>
      <c r="Y102" s="208">
        <f t="shared" si="31"/>
        <v>33.68</v>
      </c>
      <c r="Z102" s="197">
        <v>149.16</v>
      </c>
      <c r="AA102" s="211">
        <f t="shared" si="32"/>
        <v>1.3784749479402996</v>
      </c>
      <c r="AB102" s="157"/>
    </row>
    <row r="103" spans="1:28">
      <c r="A103" s="23">
        <v>82</v>
      </c>
      <c r="B103" s="3" t="s">
        <v>4</v>
      </c>
      <c r="C103" s="183">
        <v>23</v>
      </c>
      <c r="D103" s="193">
        <f t="shared" si="27"/>
        <v>0.39234936075060683</v>
      </c>
      <c r="E103" s="20">
        <f t="shared" si="28"/>
        <v>0.90491169239267732</v>
      </c>
      <c r="F103" s="194">
        <f t="shared" si="33"/>
        <v>9.0878064851947329</v>
      </c>
      <c r="G103" s="20">
        <f t="shared" si="29"/>
        <v>92.121985440834308</v>
      </c>
      <c r="H103" s="5">
        <f t="shared" si="34"/>
        <v>92</v>
      </c>
      <c r="I103" s="5">
        <f t="shared" si="35"/>
        <v>7.3191264500584907</v>
      </c>
      <c r="J103" s="29">
        <f t="shared" si="36"/>
        <v>6</v>
      </c>
      <c r="K103" s="29">
        <f t="shared" si="37"/>
        <v>8</v>
      </c>
      <c r="L103" s="29">
        <f t="shared" si="38"/>
        <v>29.276505800233963</v>
      </c>
      <c r="M103" s="175">
        <f t="shared" si="39"/>
        <v>6.1414656960556213</v>
      </c>
      <c r="N103" s="170">
        <f t="shared" si="40"/>
        <v>5.8585343039443787</v>
      </c>
      <c r="O103" s="14">
        <f t="shared" si="41"/>
        <v>18.141465696055622</v>
      </c>
      <c r="P103" s="50">
        <f t="shared" si="42"/>
        <v>6.0099977453642905</v>
      </c>
      <c r="Q103" s="50">
        <f t="shared" si="43"/>
        <v>18.292929137475536</v>
      </c>
      <c r="R103" s="44">
        <f t="shared" si="44"/>
        <v>6.0099977453642905</v>
      </c>
      <c r="S103" s="26">
        <f t="shared" si="45"/>
        <v>18.292929137475536</v>
      </c>
      <c r="T103" s="203">
        <f t="shared" si="46"/>
        <v>12.282931392111244</v>
      </c>
      <c r="U103" s="77">
        <f t="shared" si="50"/>
        <v>91.98355199365794</v>
      </c>
      <c r="V103" s="4">
        <f t="shared" si="47"/>
        <v>88.01644800634206</v>
      </c>
      <c r="W103" s="4">
        <f t="shared" si="48"/>
        <v>271.98355199365795</v>
      </c>
      <c r="X103" s="35">
        <f t="shared" si="49"/>
        <v>183.96710398731591</v>
      </c>
      <c r="Y103" s="206">
        <f t="shared" si="31"/>
        <v>34.072349360750607</v>
      </c>
      <c r="Z103" s="193">
        <v>149.202</v>
      </c>
      <c r="AA103" s="19">
        <f t="shared" si="32"/>
        <v>1.3776989824836803</v>
      </c>
      <c r="AB103" s="157"/>
    </row>
    <row r="104" spans="1:28">
      <c r="A104" s="23">
        <v>83</v>
      </c>
      <c r="B104" s="3" t="s">
        <v>4</v>
      </c>
      <c r="C104" s="183">
        <v>24</v>
      </c>
      <c r="D104" s="193">
        <f t="shared" si="27"/>
        <v>0.7846008495591652</v>
      </c>
      <c r="E104" s="20">
        <f t="shared" si="28"/>
        <v>1.80990824390839</v>
      </c>
      <c r="F104" s="194">
        <f t="shared" si="33"/>
        <v>8.7710679984164237</v>
      </c>
      <c r="G104" s="20">
        <f t="shared" si="29"/>
        <v>92.711285612890649</v>
      </c>
      <c r="H104" s="5">
        <f t="shared" si="34"/>
        <v>92</v>
      </c>
      <c r="I104" s="5">
        <f t="shared" si="35"/>
        <v>42.677136773438917</v>
      </c>
      <c r="J104" s="29">
        <f t="shared" si="36"/>
        <v>6</v>
      </c>
      <c r="K104" s="29">
        <f t="shared" si="37"/>
        <v>10</v>
      </c>
      <c r="L104" s="29">
        <f t="shared" si="38"/>
        <v>50.708547093755669</v>
      </c>
      <c r="M104" s="175">
        <f t="shared" si="39"/>
        <v>6.1807523741927106</v>
      </c>
      <c r="N104" s="170">
        <f t="shared" si="40"/>
        <v>5.8192476258072894</v>
      </c>
      <c r="O104" s="14">
        <f t="shared" si="41"/>
        <v>18.180752374192711</v>
      </c>
      <c r="P104" s="50">
        <f t="shared" si="42"/>
        <v>5.9654320924475632</v>
      </c>
      <c r="Q104" s="50">
        <f t="shared" si="43"/>
        <v>18.326936840832985</v>
      </c>
      <c r="R104" s="44">
        <f t="shared" si="44"/>
        <v>5.9654320924475632</v>
      </c>
      <c r="S104" s="26">
        <f t="shared" si="45"/>
        <v>18.326936840832985</v>
      </c>
      <c r="T104" s="203">
        <f t="shared" si="46"/>
        <v>12.361504748385421</v>
      </c>
      <c r="U104" s="77">
        <f t="shared" si="50"/>
        <v>92.691512611110923</v>
      </c>
      <c r="V104" s="4">
        <f t="shared" si="47"/>
        <v>87.308487388889077</v>
      </c>
      <c r="W104" s="4">
        <f t="shared" si="48"/>
        <v>272.69151261111091</v>
      </c>
      <c r="X104" s="35">
        <f t="shared" si="49"/>
        <v>185.38302522222182</v>
      </c>
      <c r="Y104" s="206">
        <f t="shared" si="31"/>
        <v>34.464600849559162</v>
      </c>
      <c r="Z104" s="193">
        <v>149.245</v>
      </c>
      <c r="AA104" s="19">
        <f t="shared" si="32"/>
        <v>1.376905220252806</v>
      </c>
      <c r="AB104" s="156"/>
    </row>
    <row r="105" spans="1:28">
      <c r="A105" s="23">
        <v>84</v>
      </c>
      <c r="B105" s="3" t="s">
        <v>4</v>
      </c>
      <c r="C105" s="183">
        <v>25</v>
      </c>
      <c r="D105" s="193">
        <f t="shared" si="27"/>
        <v>1.1766565821997819</v>
      </c>
      <c r="E105" s="20">
        <f t="shared" si="28"/>
        <v>2.715074460799658</v>
      </c>
      <c r="F105" s="194">
        <f t="shared" si="33"/>
        <v>8.4507590654714999</v>
      </c>
      <c r="G105" s="20">
        <f t="shared" si="29"/>
        <v>93.300761068635822</v>
      </c>
      <c r="H105" s="5">
        <f t="shared" si="34"/>
        <v>93</v>
      </c>
      <c r="I105" s="5">
        <f t="shared" si="35"/>
        <v>18.045664118149318</v>
      </c>
      <c r="J105" s="29">
        <f t="shared" si="36"/>
        <v>6</v>
      </c>
      <c r="K105" s="29">
        <f t="shared" si="37"/>
        <v>13</v>
      </c>
      <c r="L105" s="29">
        <f t="shared" si="38"/>
        <v>12.182656472597273</v>
      </c>
      <c r="M105" s="175">
        <f t="shared" si="39"/>
        <v>6.2200507379090553</v>
      </c>
      <c r="N105" s="170">
        <f t="shared" si="40"/>
        <v>5.7799492620909447</v>
      </c>
      <c r="O105" s="14">
        <f t="shared" si="41"/>
        <v>18.220050737909055</v>
      </c>
      <c r="P105" s="50">
        <f t="shared" si="42"/>
        <v>5.9207952465154694</v>
      </c>
      <c r="Q105" s="50">
        <f t="shared" si="43"/>
        <v>18.360896722333582</v>
      </c>
      <c r="R105" s="44">
        <f t="shared" si="44"/>
        <v>5.9207952465154694</v>
      </c>
      <c r="S105" s="26">
        <f t="shared" si="45"/>
        <v>18.360896722333582</v>
      </c>
      <c r="T105" s="203">
        <f t="shared" si="46"/>
        <v>12.440101475818112</v>
      </c>
      <c r="U105" s="77">
        <f t="shared" si="50"/>
        <v>93.399464710296911</v>
      </c>
      <c r="V105" s="4">
        <f t="shared" si="47"/>
        <v>86.600535289703089</v>
      </c>
      <c r="W105" s="4">
        <f t="shared" si="48"/>
        <v>273.39946471029691</v>
      </c>
      <c r="X105" s="35">
        <f t="shared" si="49"/>
        <v>186.79892942059382</v>
      </c>
      <c r="Y105" s="206">
        <f t="shared" si="31"/>
        <v>34.856656582199783</v>
      </c>
      <c r="Z105" s="193">
        <v>149.28800000000001</v>
      </c>
      <c r="AA105" s="19">
        <f t="shared" si="32"/>
        <v>1.3761121438143624</v>
      </c>
      <c r="AB105" s="156"/>
    </row>
    <row r="106" spans="1:28">
      <c r="A106" s="23">
        <v>85</v>
      </c>
      <c r="B106" s="3" t="s">
        <v>4</v>
      </c>
      <c r="C106" s="183">
        <v>26</v>
      </c>
      <c r="D106" s="193">
        <f t="shared" si="27"/>
        <v>1.5684186499442834</v>
      </c>
      <c r="E106" s="20">
        <f t="shared" si="28"/>
        <v>3.6204950434814802</v>
      </c>
      <c r="F106" s="194">
        <f t="shared" si="33"/>
        <v>8.1272793097015725</v>
      </c>
      <c r="G106" s="20">
        <f t="shared" si="29"/>
        <v>93.890382117724315</v>
      </c>
      <c r="H106" s="5">
        <f t="shared" si="34"/>
        <v>93</v>
      </c>
      <c r="I106" s="5">
        <f t="shared" si="35"/>
        <v>53.422927063458872</v>
      </c>
      <c r="J106" s="29">
        <f t="shared" si="36"/>
        <v>6</v>
      </c>
      <c r="K106" s="29">
        <f t="shared" si="37"/>
        <v>15</v>
      </c>
      <c r="L106" s="29">
        <f t="shared" si="38"/>
        <v>33.691708253835486</v>
      </c>
      <c r="M106" s="175">
        <f t="shared" si="39"/>
        <v>6.2593588078482876</v>
      </c>
      <c r="N106" s="170">
        <f t="shared" si="40"/>
        <v>5.7406411921517124</v>
      </c>
      <c r="O106" s="14">
        <f t="shared" si="41"/>
        <v>18.259358807848287</v>
      </c>
      <c r="P106" s="50">
        <f t="shared" si="42"/>
        <v>5.8760958473134055</v>
      </c>
      <c r="Q106" s="50">
        <f t="shared" si="43"/>
        <v>18.394813463009978</v>
      </c>
      <c r="R106" s="44">
        <f t="shared" si="44"/>
        <v>5.8760958473134055</v>
      </c>
      <c r="S106" s="26">
        <f t="shared" si="45"/>
        <v>18.394813463009978</v>
      </c>
      <c r="T106" s="203">
        <f t="shared" si="46"/>
        <v>12.518717615696573</v>
      </c>
      <c r="U106" s="77">
        <f t="shared" si="50"/>
        <v>94.10730645954331</v>
      </c>
      <c r="V106" s="4">
        <f t="shared" si="47"/>
        <v>85.89269354045669</v>
      </c>
      <c r="W106" s="4">
        <f t="shared" si="48"/>
        <v>274.10730645954334</v>
      </c>
      <c r="X106" s="35">
        <f t="shared" si="49"/>
        <v>188.21461291908665</v>
      </c>
      <c r="Y106" s="206">
        <f t="shared" si="31"/>
        <v>35.248418649944284</v>
      </c>
      <c r="Z106" s="193">
        <v>149.33099999999999</v>
      </c>
      <c r="AA106" s="19">
        <f t="shared" si="32"/>
        <v>1.3753197523785663</v>
      </c>
      <c r="AB106" s="156"/>
    </row>
    <row r="107" spans="1:28">
      <c r="A107" s="23">
        <v>86</v>
      </c>
      <c r="B107" s="3" t="s">
        <v>4</v>
      </c>
      <c r="C107" s="183">
        <v>27</v>
      </c>
      <c r="D107" s="193">
        <f t="shared" si="27"/>
        <v>1.9597891074746614</v>
      </c>
      <c r="E107" s="20">
        <f t="shared" si="28"/>
        <v>4.5262545333716799</v>
      </c>
      <c r="F107" s="194">
        <f t="shared" si="33"/>
        <v>7.8010300841802538</v>
      </c>
      <c r="G107" s="20">
        <f t="shared" si="29"/>
        <v>94.480118592568274</v>
      </c>
      <c r="H107" s="5">
        <f t="shared" si="34"/>
        <v>94</v>
      </c>
      <c r="I107" s="5">
        <f t="shared" si="35"/>
        <v>28.80711555409647</v>
      </c>
      <c r="J107" s="29">
        <f t="shared" si="36"/>
        <v>6</v>
      </c>
      <c r="K107" s="29">
        <f t="shared" si="37"/>
        <v>17</v>
      </c>
      <c r="L107" s="29">
        <f t="shared" si="38"/>
        <v>55.228462216385878</v>
      </c>
      <c r="M107" s="175">
        <f t="shared" si="39"/>
        <v>6.2986745728378848</v>
      </c>
      <c r="N107" s="170">
        <f t="shared" si="40"/>
        <v>5.7013254271621152</v>
      </c>
      <c r="O107" s="14">
        <f t="shared" si="41"/>
        <v>18.298674572837886</v>
      </c>
      <c r="P107" s="50">
        <f t="shared" si="42"/>
        <v>5.8313425952317859</v>
      </c>
      <c r="Q107" s="50">
        <f t="shared" si="43"/>
        <v>18.428691740907556</v>
      </c>
      <c r="R107" s="44">
        <f t="shared" si="44"/>
        <v>5.8313425952317859</v>
      </c>
      <c r="S107" s="26">
        <f t="shared" si="45"/>
        <v>18.428691740907556</v>
      </c>
      <c r="T107" s="203">
        <f t="shared" si="46"/>
        <v>12.597349145675771</v>
      </c>
      <c r="U107" s="77">
        <f t="shared" si="50"/>
        <v>94.814935734089872</v>
      </c>
      <c r="V107" s="4">
        <f t="shared" si="47"/>
        <v>85.185064265910128</v>
      </c>
      <c r="W107" s="4">
        <f t="shared" si="48"/>
        <v>274.81493573408989</v>
      </c>
      <c r="X107" s="35">
        <f t="shared" si="49"/>
        <v>189.62987146817977</v>
      </c>
      <c r="Y107" s="206">
        <f t="shared" si="31"/>
        <v>35.639789107474662</v>
      </c>
      <c r="Z107" s="193">
        <v>149.374</v>
      </c>
      <c r="AA107" s="19">
        <f t="shared" si="32"/>
        <v>1.3745280451567674</v>
      </c>
      <c r="AB107" s="156"/>
    </row>
    <row r="108" spans="1:28">
      <c r="A108" s="23">
        <v>87</v>
      </c>
      <c r="B108" s="3" t="s">
        <v>4</v>
      </c>
      <c r="C108" s="183">
        <v>28</v>
      </c>
      <c r="D108" s="193">
        <f t="shared" si="27"/>
        <v>2.3506699609919921</v>
      </c>
      <c r="E108" s="20">
        <f t="shared" si="28"/>
        <v>5.4324372594431027</v>
      </c>
      <c r="F108" s="194">
        <f t="shared" si="33"/>
        <v>7.4724139907065998</v>
      </c>
      <c r="G108" s="20">
        <f t="shared" si="29"/>
        <v>95.06993967278639</v>
      </c>
      <c r="H108" s="5">
        <f t="shared" si="34"/>
        <v>95</v>
      </c>
      <c r="I108" s="5">
        <f t="shared" si="35"/>
        <v>4.1963803671833944</v>
      </c>
      <c r="J108" s="29">
        <f t="shared" si="36"/>
        <v>6</v>
      </c>
      <c r="K108" s="29">
        <f t="shared" si="37"/>
        <v>20</v>
      </c>
      <c r="L108" s="29">
        <f t="shared" si="38"/>
        <v>16.785521468733577</v>
      </c>
      <c r="M108" s="175">
        <f t="shared" si="39"/>
        <v>6.3379959781857593</v>
      </c>
      <c r="N108" s="170">
        <f t="shared" si="40"/>
        <v>5.6620040218142407</v>
      </c>
      <c r="O108" s="14">
        <f t="shared" si="41"/>
        <v>18.337995978185759</v>
      </c>
      <c r="P108" s="50">
        <f t="shared" si="42"/>
        <v>5.786544254992684</v>
      </c>
      <c r="Q108" s="50">
        <f t="shared" si="43"/>
        <v>18.462536211364203</v>
      </c>
      <c r="R108" s="44">
        <f t="shared" si="44"/>
        <v>5.786544254992684</v>
      </c>
      <c r="S108" s="26">
        <f t="shared" si="45"/>
        <v>18.462536211364203</v>
      </c>
      <c r="T108" s="203">
        <f t="shared" si="46"/>
        <v>12.675991956371519</v>
      </c>
      <c r="U108" s="77">
        <f t="shared" si="50"/>
        <v>95.522250004940901</v>
      </c>
      <c r="V108" s="4">
        <f t="shared" si="47"/>
        <v>84.477749995059099</v>
      </c>
      <c r="W108" s="4">
        <f t="shared" si="48"/>
        <v>275.52225000494093</v>
      </c>
      <c r="X108" s="35">
        <f t="shared" si="49"/>
        <v>191.04450000988183</v>
      </c>
      <c r="Y108" s="206">
        <f t="shared" si="31"/>
        <v>36.030669960991993</v>
      </c>
      <c r="Z108" s="193">
        <v>149.417</v>
      </c>
      <c r="AA108" s="19">
        <f t="shared" si="32"/>
        <v>1.3737370213614539</v>
      </c>
      <c r="AB108" s="156"/>
    </row>
    <row r="109" spans="1:28">
      <c r="A109" s="23">
        <v>88</v>
      </c>
      <c r="B109" s="3" t="s">
        <v>4</v>
      </c>
      <c r="C109" s="187">
        <v>29</v>
      </c>
      <c r="D109" s="193">
        <f t="shared" si="27"/>
        <v>2.7409631565876191</v>
      </c>
      <c r="E109" s="20">
        <f t="shared" si="28"/>
        <v>6.3391272843931663</v>
      </c>
      <c r="F109" s="194">
        <f t="shared" si="33"/>
        <v>7.1418343979211176</v>
      </c>
      <c r="G109" s="20">
        <f t="shared" si="29"/>
        <v>95.659813708401984</v>
      </c>
      <c r="H109" s="5">
        <f t="shared" si="34"/>
        <v>95</v>
      </c>
      <c r="I109" s="5">
        <f t="shared" si="35"/>
        <v>39.588822504119037</v>
      </c>
      <c r="J109" s="29">
        <f t="shared" si="36"/>
        <v>6</v>
      </c>
      <c r="K109" s="29">
        <f t="shared" si="37"/>
        <v>22</v>
      </c>
      <c r="L109" s="29">
        <f t="shared" si="38"/>
        <v>38.355290016476147</v>
      </c>
      <c r="M109" s="175">
        <f t="shared" si="39"/>
        <v>6.377320913893465</v>
      </c>
      <c r="N109" s="170">
        <f t="shared" si="40"/>
        <v>5.622679086106535</v>
      </c>
      <c r="O109" s="14">
        <f t="shared" si="41"/>
        <v>18.377320913893463</v>
      </c>
      <c r="P109" s="50">
        <f t="shared" si="42"/>
        <v>5.7417096594052204</v>
      </c>
      <c r="Q109" s="50">
        <f t="shared" si="43"/>
        <v>18.496351487192147</v>
      </c>
      <c r="R109" s="44">
        <f t="shared" si="44"/>
        <v>5.7417096594052204</v>
      </c>
      <c r="S109" s="26">
        <f t="shared" si="45"/>
        <v>18.496351487192147</v>
      </c>
      <c r="T109" s="203">
        <f t="shared" si="46"/>
        <v>12.754641827786926</v>
      </c>
      <c r="U109" s="77">
        <f t="shared" si="50"/>
        <v>96.229146226902643</v>
      </c>
      <c r="V109" s="4">
        <f t="shared" si="47"/>
        <v>83.770853773097357</v>
      </c>
      <c r="W109" s="4">
        <f t="shared" si="48"/>
        <v>276.22914622690263</v>
      </c>
      <c r="X109" s="35">
        <f t="shared" si="49"/>
        <v>192.45829245380526</v>
      </c>
      <c r="Y109" s="206">
        <f t="shared" si="31"/>
        <v>36.420963156587618</v>
      </c>
      <c r="Z109" s="193">
        <v>149.46</v>
      </c>
      <c r="AA109" s="19">
        <f t="shared" si="32"/>
        <v>1.3729466802062447</v>
      </c>
      <c r="AB109" s="156"/>
    </row>
    <row r="110" spans="1:28">
      <c r="A110" s="23">
        <v>89</v>
      </c>
      <c r="B110" s="3" t="s">
        <v>4</v>
      </c>
      <c r="C110" s="183">
        <v>30</v>
      </c>
      <c r="D110" s="193">
        <f t="shared" si="27"/>
        <v>3.1305705689426166</v>
      </c>
      <c r="E110" s="20">
        <f t="shared" si="28"/>
        <v>7.2464083503376022</v>
      </c>
      <c r="F110" s="194">
        <f t="shared" si="33"/>
        <v>6.8096949591169533</v>
      </c>
      <c r="G110" s="20">
        <f t="shared" si="29"/>
        <v>96.249708041566848</v>
      </c>
      <c r="H110" s="5">
        <f t="shared" si="34"/>
        <v>96</v>
      </c>
      <c r="I110" s="5">
        <f t="shared" si="35"/>
        <v>14.982482494010867</v>
      </c>
      <c r="J110" s="29">
        <f t="shared" si="36"/>
        <v>6</v>
      </c>
      <c r="K110" s="29">
        <f t="shared" si="37"/>
        <v>24</v>
      </c>
      <c r="L110" s="29">
        <f t="shared" si="38"/>
        <v>59.929929976043468</v>
      </c>
      <c r="M110" s="175">
        <f t="shared" si="39"/>
        <v>6.4166472027711237</v>
      </c>
      <c r="N110" s="170">
        <f t="shared" si="40"/>
        <v>5.5833527972288763</v>
      </c>
      <c r="O110" s="14">
        <f t="shared" si="41"/>
        <v>18.416647202771124</v>
      </c>
      <c r="P110" s="50">
        <f t="shared" si="42"/>
        <v>5.6968477132141588</v>
      </c>
      <c r="Q110" s="50">
        <f t="shared" si="43"/>
        <v>18.530142118756405</v>
      </c>
      <c r="R110" s="44">
        <f t="shared" si="44"/>
        <v>5.6968477132141588</v>
      </c>
      <c r="S110" s="26">
        <f t="shared" si="45"/>
        <v>18.530142118756405</v>
      </c>
      <c r="T110" s="203">
        <f t="shared" si="46"/>
        <v>12.833294405542247</v>
      </c>
      <c r="U110" s="77">
        <f t="shared" si="50"/>
        <v>96.935520725676312</v>
      </c>
      <c r="V110" s="4">
        <f t="shared" si="47"/>
        <v>83.064479274323688</v>
      </c>
      <c r="W110" s="4">
        <f t="shared" si="48"/>
        <v>276.93552072567633</v>
      </c>
      <c r="X110" s="35">
        <f t="shared" si="49"/>
        <v>193.87104145135265</v>
      </c>
      <c r="Y110" s="206">
        <f t="shared" si="31"/>
        <v>36.810570568942616</v>
      </c>
      <c r="Z110" s="193">
        <v>149.50299999999999</v>
      </c>
      <c r="AA110" s="19">
        <f t="shared" si="32"/>
        <v>1.3721570209058909</v>
      </c>
      <c r="AB110" s="156"/>
    </row>
    <row r="111" spans="1:28">
      <c r="A111" s="23">
        <v>90</v>
      </c>
      <c r="B111" s="3" t="s">
        <v>4</v>
      </c>
      <c r="C111" s="183">
        <v>31</v>
      </c>
      <c r="D111" s="193">
        <f t="shared" si="27"/>
        <v>3.5193939904218672</v>
      </c>
      <c r="E111" s="20">
        <f t="shared" si="28"/>
        <v>8.1543638239369098</v>
      </c>
      <c r="F111" s="194">
        <f t="shared" si="33"/>
        <v>6.4763991303189989</v>
      </c>
      <c r="G111" s="20">
        <f t="shared" si="29"/>
        <v>96.839588826589193</v>
      </c>
      <c r="H111" s="5">
        <f t="shared" si="34"/>
        <v>96</v>
      </c>
      <c r="I111" s="5">
        <f t="shared" si="35"/>
        <v>50.375329595351559</v>
      </c>
      <c r="J111" s="29">
        <f t="shared" si="36"/>
        <v>6</v>
      </c>
      <c r="K111" s="29">
        <f t="shared" si="37"/>
        <v>27</v>
      </c>
      <c r="L111" s="29">
        <f t="shared" si="38"/>
        <v>21.501318381406236</v>
      </c>
      <c r="M111" s="175">
        <f t="shared" si="39"/>
        <v>6.4559725884392796</v>
      </c>
      <c r="N111" s="170">
        <f t="shared" si="40"/>
        <v>5.5440274115607204</v>
      </c>
      <c r="O111" s="14">
        <f t="shared" si="41"/>
        <v>18.45597258843928</v>
      </c>
      <c r="P111" s="50">
        <f t="shared" si="42"/>
        <v>5.6519673970660369</v>
      </c>
      <c r="Q111" s="50">
        <f t="shared" si="43"/>
        <v>18.563912573944599</v>
      </c>
      <c r="R111" s="44">
        <f t="shared" si="44"/>
        <v>5.6519673970660369</v>
      </c>
      <c r="S111" s="26">
        <f t="shared" si="45"/>
        <v>18.563912573944599</v>
      </c>
      <c r="T111" s="203">
        <f t="shared" si="46"/>
        <v>12.911945176878561</v>
      </c>
      <c r="U111" s="77">
        <f t="shared" si="50"/>
        <v>97.641269083875997</v>
      </c>
      <c r="V111" s="4">
        <f t="shared" si="47"/>
        <v>82.358730916124003</v>
      </c>
      <c r="W111" s="4">
        <f t="shared" si="48"/>
        <v>277.64126908387601</v>
      </c>
      <c r="X111" s="35">
        <f t="shared" si="49"/>
        <v>195.28253816775202</v>
      </c>
      <c r="Y111" s="206">
        <f t="shared" si="31"/>
        <v>37.199393990421868</v>
      </c>
      <c r="Z111" s="193">
        <v>149.54599999999999</v>
      </c>
      <c r="AA111" s="19">
        <f t="shared" si="32"/>
        <v>1.3713680426762702</v>
      </c>
      <c r="AB111" s="156"/>
    </row>
    <row r="112" spans="1:28">
      <c r="A112" s="23">
        <v>91</v>
      </c>
      <c r="B112" s="3" t="s">
        <v>5</v>
      </c>
      <c r="C112" s="183">
        <v>1</v>
      </c>
      <c r="D112" s="193">
        <f t="shared" si="27"/>
        <v>3.9073351206294067</v>
      </c>
      <c r="E112" s="20">
        <f t="shared" si="28"/>
        <v>9.0630766408660772</v>
      </c>
      <c r="F112" s="194">
        <f t="shared" si="33"/>
        <v>6.142349689202927</v>
      </c>
      <c r="G112" s="20">
        <f t="shared" si="29"/>
        <v>97.42942084804902</v>
      </c>
      <c r="H112" s="5">
        <f t="shared" si="34"/>
        <v>97</v>
      </c>
      <c r="I112" s="5">
        <f t="shared" si="35"/>
        <v>25.765250882941189</v>
      </c>
      <c r="J112" s="29">
        <f t="shared" si="36"/>
        <v>6</v>
      </c>
      <c r="K112" s="29">
        <f t="shared" si="37"/>
        <v>29</v>
      </c>
      <c r="L112" s="29">
        <f t="shared" si="38"/>
        <v>43.061003531764754</v>
      </c>
      <c r="M112" s="175">
        <f t="shared" si="39"/>
        <v>6.4952947232032683</v>
      </c>
      <c r="N112" s="170">
        <f t="shared" si="40"/>
        <v>5.5047052767967317</v>
      </c>
      <c r="O112" s="14">
        <f t="shared" si="41"/>
        <v>18.495294723203269</v>
      </c>
      <c r="P112" s="50">
        <f t="shared" si="42"/>
        <v>5.6070777716167806</v>
      </c>
      <c r="Q112" s="50">
        <f t="shared" si="43"/>
        <v>18.597667218023318</v>
      </c>
      <c r="R112" s="44">
        <f t="shared" si="44"/>
        <v>5.6070777716167806</v>
      </c>
      <c r="S112" s="26">
        <f t="shared" si="45"/>
        <v>18.597667218023318</v>
      </c>
      <c r="T112" s="203">
        <f t="shared" si="46"/>
        <v>12.990589446406538</v>
      </c>
      <c r="U112" s="77">
        <f t="shared" si="50"/>
        <v>98.346286025838992</v>
      </c>
      <c r="V112" s="4">
        <f t="shared" si="47"/>
        <v>81.653713974161008</v>
      </c>
      <c r="W112" s="4">
        <f t="shared" si="48"/>
        <v>278.34628602583899</v>
      </c>
      <c r="X112" s="35">
        <f t="shared" si="49"/>
        <v>196.69257205167798</v>
      </c>
      <c r="Y112" s="206">
        <f t="shared" si="31"/>
        <v>37.587335120629405</v>
      </c>
      <c r="Z112" s="193">
        <v>149.589</v>
      </c>
      <c r="AA112" s="19">
        <f t="shared" si="32"/>
        <v>1.3705797447343884</v>
      </c>
      <c r="AB112" s="156"/>
    </row>
    <row r="113" spans="1:28">
      <c r="A113" s="23">
        <v>92</v>
      </c>
      <c r="B113" s="3" t="s">
        <v>5</v>
      </c>
      <c r="C113" s="183">
        <v>2</v>
      </c>
      <c r="D113" s="193">
        <f t="shared" si="27"/>
        <v>4.2942955564921279</v>
      </c>
      <c r="E113" s="20">
        <f t="shared" si="28"/>
        <v>9.9726292495405762</v>
      </c>
      <c r="F113" s="194">
        <f t="shared" si="33"/>
        <v>5.8079482554255284</v>
      </c>
      <c r="G113" s="20">
        <f t="shared" si="29"/>
        <v>98.019167336787405</v>
      </c>
      <c r="H113" s="5">
        <f t="shared" si="34"/>
        <v>98</v>
      </c>
      <c r="I113" s="5">
        <f t="shared" si="35"/>
        <v>1.1500402072442739</v>
      </c>
      <c r="J113" s="29">
        <f t="shared" si="36"/>
        <v>6</v>
      </c>
      <c r="K113" s="29">
        <f t="shared" si="37"/>
        <v>32</v>
      </c>
      <c r="L113" s="29">
        <f t="shared" si="38"/>
        <v>4.6001608289770957</v>
      </c>
      <c r="M113" s="175">
        <f t="shared" si="39"/>
        <v>6.5346111557858269</v>
      </c>
      <c r="N113" s="170">
        <f t="shared" si="40"/>
        <v>5.4653888442141731</v>
      </c>
      <c r="O113" s="14">
        <f t="shared" si="41"/>
        <v>18.534611155785825</v>
      </c>
      <c r="P113" s="50">
        <f t="shared" si="42"/>
        <v>5.5621879818045983</v>
      </c>
      <c r="Q113" s="50">
        <f t="shared" si="43"/>
        <v>18.631410293376252</v>
      </c>
      <c r="R113" s="44">
        <f t="shared" si="44"/>
        <v>5.5621879818045983</v>
      </c>
      <c r="S113" s="26">
        <f t="shared" si="45"/>
        <v>18.631410293376252</v>
      </c>
      <c r="T113" s="203">
        <f t="shared" si="46"/>
        <v>13.069222311571654</v>
      </c>
      <c r="U113" s="77">
        <f t="shared" si="50"/>
        <v>99.050465301102378</v>
      </c>
      <c r="V113" s="4">
        <f t="shared" si="47"/>
        <v>80.949534698897622</v>
      </c>
      <c r="W113" s="4">
        <f t="shared" si="48"/>
        <v>279.05046530110235</v>
      </c>
      <c r="X113" s="35">
        <f t="shared" si="49"/>
        <v>198.10093060220473</v>
      </c>
      <c r="Y113" s="206">
        <f t="shared" si="31"/>
        <v>37.97429555649213</v>
      </c>
      <c r="Z113" s="193">
        <v>149.63300000000001</v>
      </c>
      <c r="AA113" s="19">
        <f t="shared" si="32"/>
        <v>1.3697738176692758</v>
      </c>
      <c r="AB113" s="156"/>
    </row>
    <row r="114" spans="1:28">
      <c r="A114" s="23">
        <v>93</v>
      </c>
      <c r="B114" s="3" t="s">
        <v>5</v>
      </c>
      <c r="C114" s="183">
        <v>3</v>
      </c>
      <c r="D114" s="193">
        <f t="shared" si="27"/>
        <v>4.6801767829392888</v>
      </c>
      <c r="E114" s="20">
        <f t="shared" si="28"/>
        <v>10.883103554014319</v>
      </c>
      <c r="F114" s="194">
        <f t="shared" si="33"/>
        <v>5.4735948129351595</v>
      </c>
      <c r="G114" s="20">
        <f t="shared" si="29"/>
        <v>98.608789783564035</v>
      </c>
      <c r="H114" s="5">
        <f t="shared" si="34"/>
        <v>98</v>
      </c>
      <c r="I114" s="5">
        <f t="shared" si="35"/>
        <v>36.527387013842088</v>
      </c>
      <c r="J114" s="29">
        <f t="shared" si="36"/>
        <v>6</v>
      </c>
      <c r="K114" s="29">
        <f t="shared" si="37"/>
        <v>34</v>
      </c>
      <c r="L114" s="29">
        <f t="shared" si="38"/>
        <v>26.10954805536835</v>
      </c>
      <c r="M114" s="175">
        <f t="shared" si="39"/>
        <v>6.5739193189042684</v>
      </c>
      <c r="N114" s="170">
        <f t="shared" si="40"/>
        <v>5.4260806810957316</v>
      </c>
      <c r="O114" s="14">
        <f t="shared" si="41"/>
        <v>18.573919318904267</v>
      </c>
      <c r="P114" s="50">
        <f t="shared" si="42"/>
        <v>5.5173072613113172</v>
      </c>
      <c r="Q114" s="50">
        <f t="shared" si="43"/>
        <v>18.665145899119853</v>
      </c>
      <c r="R114" s="44">
        <f t="shared" si="44"/>
        <v>5.5173072613113172</v>
      </c>
      <c r="S114" s="26">
        <f t="shared" si="45"/>
        <v>18.665145899119853</v>
      </c>
      <c r="T114" s="203">
        <f t="shared" si="46"/>
        <v>13.147838637808537</v>
      </c>
      <c r="U114" s="77">
        <f t="shared" si="50"/>
        <v>99.753699566417069</v>
      </c>
      <c r="V114" s="4">
        <f t="shared" si="47"/>
        <v>80.246300433582931</v>
      </c>
      <c r="W114" s="4">
        <f t="shared" si="48"/>
        <v>279.75369956641708</v>
      </c>
      <c r="X114" s="35">
        <f t="shared" si="49"/>
        <v>199.50739913283417</v>
      </c>
      <c r="Y114" s="206">
        <f t="shared" si="31"/>
        <v>38.360176782939291</v>
      </c>
      <c r="Z114" s="193">
        <v>149.67599999999999</v>
      </c>
      <c r="AA114" s="19">
        <f t="shared" si="32"/>
        <v>1.3689868937334126</v>
      </c>
      <c r="AB114" s="156"/>
    </row>
    <row r="115" spans="1:28">
      <c r="A115" s="23">
        <v>94</v>
      </c>
      <c r="B115" s="3" t="s">
        <v>5</v>
      </c>
      <c r="C115" s="183">
        <v>4</v>
      </c>
      <c r="D115" s="193">
        <f t="shared" si="27"/>
        <v>5.0648801642458308</v>
      </c>
      <c r="E115" s="20">
        <f t="shared" si="28"/>
        <v>11.794580855968587</v>
      </c>
      <c r="F115" s="194">
        <f t="shared" si="33"/>
        <v>5.1396872348292924</v>
      </c>
      <c r="G115" s="20">
        <f t="shared" si="29"/>
        <v>99.198247750182716</v>
      </c>
      <c r="H115" s="5">
        <f t="shared" si="34"/>
        <v>99</v>
      </c>
      <c r="I115" s="5">
        <f t="shared" si="35"/>
        <v>11.894865010962974</v>
      </c>
      <c r="J115" s="29">
        <f t="shared" si="36"/>
        <v>6</v>
      </c>
      <c r="K115" s="29">
        <f t="shared" si="37"/>
        <v>36</v>
      </c>
      <c r="L115" s="29">
        <f t="shared" si="38"/>
        <v>47.579460043851896</v>
      </c>
      <c r="M115" s="175">
        <f t="shared" si="39"/>
        <v>6.6132165166788477</v>
      </c>
      <c r="N115" s="170">
        <f t="shared" si="40"/>
        <v>5.3867834833211523</v>
      </c>
      <c r="O115" s="14">
        <f t="shared" si="41"/>
        <v>18.613216516678847</v>
      </c>
      <c r="P115" s="50">
        <f t="shared" si="42"/>
        <v>5.4724449372349735</v>
      </c>
      <c r="Q115" s="50">
        <f t="shared" si="43"/>
        <v>18.698877970592669</v>
      </c>
      <c r="R115" s="44">
        <f t="shared" si="44"/>
        <v>5.4724449372349735</v>
      </c>
      <c r="S115" s="26">
        <f t="shared" si="45"/>
        <v>18.698877970592669</v>
      </c>
      <c r="T115" s="203">
        <f t="shared" si="46"/>
        <v>13.226433033357695</v>
      </c>
      <c r="U115" s="77">
        <f t="shared" si="50"/>
        <v>100.455880266177</v>
      </c>
      <c r="V115" s="4">
        <f t="shared" si="47"/>
        <v>79.544119733822995</v>
      </c>
      <c r="W115" s="4">
        <f t="shared" si="48"/>
        <v>280.45588026617702</v>
      </c>
      <c r="X115" s="35">
        <f t="shared" si="49"/>
        <v>200.91176053235404</v>
      </c>
      <c r="Y115" s="206">
        <f t="shared" si="31"/>
        <v>38.744880164245828</v>
      </c>
      <c r="Z115" s="193">
        <v>149.71899999999999</v>
      </c>
      <c r="AA115" s="19">
        <f t="shared" si="32"/>
        <v>1.3682006477249298</v>
      </c>
      <c r="AB115" s="156"/>
    </row>
    <row r="116" spans="1:28">
      <c r="A116" s="23">
        <v>95</v>
      </c>
      <c r="B116" s="3" t="s">
        <v>5</v>
      </c>
      <c r="C116" s="183">
        <v>5</v>
      </c>
      <c r="D116" s="193">
        <f t="shared" si="27"/>
        <v>5.4483069361078957</v>
      </c>
      <c r="E116" s="20">
        <f t="shared" si="28"/>
        <v>12.70714179571436</v>
      </c>
      <c r="F116" s="194">
        <f t="shared" si="33"/>
        <v>4.8066208113223858</v>
      </c>
      <c r="G116" s="20">
        <f t="shared" si="29"/>
        <v>99.78749867789513</v>
      </c>
      <c r="H116" s="5">
        <f t="shared" si="34"/>
        <v>99</v>
      </c>
      <c r="I116" s="5">
        <f t="shared" si="35"/>
        <v>47.249920673707777</v>
      </c>
      <c r="J116" s="29">
        <f t="shared" si="36"/>
        <v>6</v>
      </c>
      <c r="K116" s="29">
        <f t="shared" si="37"/>
        <v>39</v>
      </c>
      <c r="L116" s="29">
        <f t="shared" si="38"/>
        <v>8.9996826948311082</v>
      </c>
      <c r="M116" s="175">
        <f t="shared" si="39"/>
        <v>6.6524999118596755</v>
      </c>
      <c r="N116" s="170">
        <f t="shared" si="40"/>
        <v>5.3475000881403245</v>
      </c>
      <c r="O116" s="14">
        <f t="shared" si="41"/>
        <v>18.652499911859675</v>
      </c>
      <c r="P116" s="50">
        <f t="shared" si="42"/>
        <v>5.4276104349956977</v>
      </c>
      <c r="Q116" s="50">
        <f t="shared" si="43"/>
        <v>18.732610258715049</v>
      </c>
      <c r="R116" s="44">
        <f t="shared" si="44"/>
        <v>5.4276104349956977</v>
      </c>
      <c r="S116" s="26">
        <f t="shared" si="45"/>
        <v>18.732610258715049</v>
      </c>
      <c r="T116" s="203">
        <f t="shared" si="46"/>
        <v>13.304999823719351</v>
      </c>
      <c r="U116" s="77">
        <f t="shared" si="50"/>
        <v>101.15689751114338</v>
      </c>
      <c r="V116" s="4">
        <f t="shared" si="47"/>
        <v>78.843102488856616</v>
      </c>
      <c r="W116" s="4">
        <f t="shared" si="48"/>
        <v>281.15689751114337</v>
      </c>
      <c r="X116" s="35">
        <f t="shared" si="49"/>
        <v>202.31379502228674</v>
      </c>
      <c r="Y116" s="206">
        <f t="shared" si="31"/>
        <v>39.128306936107897</v>
      </c>
      <c r="Z116" s="193">
        <v>149.762</v>
      </c>
      <c r="AA116" s="19">
        <f t="shared" si="32"/>
        <v>1.367415078865347</v>
      </c>
      <c r="AB116" s="156"/>
    </row>
    <row r="117" spans="1:28">
      <c r="A117" s="23">
        <v>96</v>
      </c>
      <c r="B117" s="3" t="s">
        <v>5</v>
      </c>
      <c r="C117" s="183">
        <v>6</v>
      </c>
      <c r="D117" s="193">
        <f t="shared" si="27"/>
        <v>5.8303581985195061</v>
      </c>
      <c r="E117" s="20">
        <f t="shared" si="28"/>
        <v>13.620866292134622</v>
      </c>
      <c r="F117" s="194">
        <f t="shared" si="33"/>
        <v>4.4747877813838262</v>
      </c>
      <c r="G117" s="20">
        <f t="shared" si="29"/>
        <v>100.37649769290142</v>
      </c>
      <c r="H117" s="5">
        <f t="shared" si="34"/>
        <v>100</v>
      </c>
      <c r="I117" s="5">
        <f t="shared" si="35"/>
        <v>22.589861574085432</v>
      </c>
      <c r="J117" s="29">
        <f t="shared" si="36"/>
        <v>6</v>
      </c>
      <c r="K117" s="29">
        <f t="shared" si="37"/>
        <v>41</v>
      </c>
      <c r="L117" s="29">
        <f t="shared" si="38"/>
        <v>30.35944629634173</v>
      </c>
      <c r="M117" s="175">
        <f t="shared" si="39"/>
        <v>6.6917665128600952</v>
      </c>
      <c r="N117" s="170">
        <f t="shared" si="40"/>
        <v>5.3082334871399048</v>
      </c>
      <c r="O117" s="14">
        <f t="shared" si="41"/>
        <v>18.691766512860095</v>
      </c>
      <c r="P117" s="50">
        <f t="shared" si="42"/>
        <v>5.3828132834963016</v>
      </c>
      <c r="Q117" s="50">
        <f t="shared" si="43"/>
        <v>18.766346309216491</v>
      </c>
      <c r="R117" s="44">
        <f t="shared" si="44"/>
        <v>5.3828132834963016</v>
      </c>
      <c r="S117" s="26">
        <f t="shared" si="45"/>
        <v>18.766346309216491</v>
      </c>
      <c r="T117" s="203">
        <f t="shared" si="46"/>
        <v>13.38353302572019</v>
      </c>
      <c r="U117" s="77">
        <f t="shared" si="50"/>
        <v>101.85663995534736</v>
      </c>
      <c r="V117" s="4">
        <f t="shared" si="47"/>
        <v>78.143360044652638</v>
      </c>
      <c r="W117" s="4">
        <f t="shared" si="48"/>
        <v>281.85663995534736</v>
      </c>
      <c r="X117" s="35">
        <f t="shared" si="49"/>
        <v>203.71327991069472</v>
      </c>
      <c r="Y117" s="206">
        <f t="shared" si="31"/>
        <v>39.510358198519505</v>
      </c>
      <c r="Z117" s="193">
        <v>149.80500000000001</v>
      </c>
      <c r="AA117" s="19">
        <f t="shared" si="32"/>
        <v>1.3666301863773014</v>
      </c>
      <c r="AB117" s="156"/>
    </row>
    <row r="118" spans="1:28">
      <c r="A118" s="23">
        <v>97</v>
      </c>
      <c r="B118" s="3" t="s">
        <v>5</v>
      </c>
      <c r="C118" s="183">
        <v>7</v>
      </c>
      <c r="D118" s="193">
        <f t="shared" si="27"/>
        <v>6.210934909519815</v>
      </c>
      <c r="E118" s="20">
        <f t="shared" si="28"/>
        <v>14.535833481497502</v>
      </c>
      <c r="F118" s="194">
        <f t="shared" si="33"/>
        <v>4.1445768686008604</v>
      </c>
      <c r="G118" s="20">
        <f t="shared" si="29"/>
        <v>100.96519740877977</v>
      </c>
      <c r="H118" s="5">
        <f t="shared" si="34"/>
        <v>100</v>
      </c>
      <c r="I118" s="5">
        <f t="shared" si="35"/>
        <v>57.911844526786354</v>
      </c>
      <c r="J118" s="29">
        <f t="shared" si="36"/>
        <v>6</v>
      </c>
      <c r="K118" s="29">
        <f t="shared" si="37"/>
        <v>43</v>
      </c>
      <c r="L118" s="29">
        <f t="shared" si="38"/>
        <v>51.647378107145414</v>
      </c>
      <c r="M118" s="175">
        <f t="shared" si="39"/>
        <v>6.7310131605853183</v>
      </c>
      <c r="N118" s="170">
        <f t="shared" si="40"/>
        <v>5.2689868394146817</v>
      </c>
      <c r="O118" s="14">
        <f t="shared" si="41"/>
        <v>18.73101316058532</v>
      </c>
      <c r="P118" s="50">
        <f t="shared" si="42"/>
        <v>5.3380631205580293</v>
      </c>
      <c r="Q118" s="50">
        <f t="shared" si="43"/>
        <v>18.800089441728669</v>
      </c>
      <c r="R118" s="44">
        <f t="shared" si="44"/>
        <v>5.3380631205580293</v>
      </c>
      <c r="S118" s="26">
        <f t="shared" si="45"/>
        <v>18.800089441728669</v>
      </c>
      <c r="T118" s="203">
        <f t="shared" si="46"/>
        <v>13.46202632117064</v>
      </c>
      <c r="U118" s="77">
        <f t="shared" si="50"/>
        <v>102.55499467106256</v>
      </c>
      <c r="V118" s="4">
        <f t="shared" si="47"/>
        <v>77.445005328937441</v>
      </c>
      <c r="W118" s="4">
        <f t="shared" si="48"/>
        <v>282.55499467106256</v>
      </c>
      <c r="X118" s="35">
        <f t="shared" si="49"/>
        <v>205.10998934212512</v>
      </c>
      <c r="Y118" s="206">
        <f t="shared" si="31"/>
        <v>39.890934909519814</v>
      </c>
      <c r="Z118" s="193">
        <v>149.84800000000001</v>
      </c>
      <c r="AA118" s="19">
        <f t="shared" si="32"/>
        <v>1.3658459694845446</v>
      </c>
      <c r="AB118" s="156"/>
    </row>
    <row r="119" spans="1:28">
      <c r="A119" s="23">
        <v>98</v>
      </c>
      <c r="B119" s="3" t="s">
        <v>5</v>
      </c>
      <c r="C119" s="183">
        <v>8</v>
      </c>
      <c r="D119" s="193">
        <f t="shared" si="27"/>
        <v>6.5899378798808668</v>
      </c>
      <c r="E119" s="20">
        <f t="shared" si="28"/>
        <v>15.45212165507615</v>
      </c>
      <c r="F119" s="194">
        <f t="shared" si="33"/>
        <v>3.8163728218165582</v>
      </c>
      <c r="G119" s="20">
        <f t="shared" si="29"/>
        <v>101.55354772568965</v>
      </c>
      <c r="H119" s="5">
        <f t="shared" si="34"/>
        <v>101</v>
      </c>
      <c r="I119" s="5">
        <f t="shared" si="35"/>
        <v>33.212863541379249</v>
      </c>
      <c r="J119" s="29">
        <f t="shared" si="36"/>
        <v>6</v>
      </c>
      <c r="K119" s="29">
        <f t="shared" si="37"/>
        <v>46</v>
      </c>
      <c r="L119" s="29">
        <f t="shared" si="38"/>
        <v>12.851454165516998</v>
      </c>
      <c r="M119" s="175">
        <f t="shared" si="39"/>
        <v>6.7702365150459771</v>
      </c>
      <c r="N119" s="170">
        <f t="shared" si="40"/>
        <v>5.2297634849540229</v>
      </c>
      <c r="O119" s="14">
        <f t="shared" si="41"/>
        <v>18.770236515045976</v>
      </c>
      <c r="P119" s="50">
        <f t="shared" si="42"/>
        <v>5.2933696986509657</v>
      </c>
      <c r="Q119" s="50">
        <f t="shared" si="43"/>
        <v>18.833842728742919</v>
      </c>
      <c r="R119" s="44">
        <f t="shared" si="44"/>
        <v>5.2933696986509657</v>
      </c>
      <c r="S119" s="26">
        <f t="shared" si="45"/>
        <v>18.833842728742919</v>
      </c>
      <c r="T119" s="203">
        <f t="shared" si="46"/>
        <v>13.540473030091952</v>
      </c>
      <c r="U119" s="77">
        <f t="shared" si="50"/>
        <v>103.25184702174245</v>
      </c>
      <c r="V119" s="4">
        <f t="shared" si="47"/>
        <v>76.748152978257551</v>
      </c>
      <c r="W119" s="4">
        <f t="shared" si="48"/>
        <v>283.25184702174244</v>
      </c>
      <c r="X119" s="35">
        <f t="shared" si="49"/>
        <v>206.50369404348487</v>
      </c>
      <c r="Y119" s="206">
        <f t="shared" si="31"/>
        <v>40.269937879880864</v>
      </c>
      <c r="Z119" s="193">
        <v>149.89099999999999</v>
      </c>
      <c r="AA119" s="19">
        <f t="shared" si="32"/>
        <v>1.3650624274119434</v>
      </c>
      <c r="AB119" s="156"/>
    </row>
    <row r="120" spans="1:28">
      <c r="A120" s="23">
        <v>99</v>
      </c>
      <c r="B120" s="3" t="s">
        <v>5</v>
      </c>
      <c r="C120" s="183">
        <v>9</v>
      </c>
      <c r="D120" s="193">
        <f t="shared" si="27"/>
        <v>6.9672677688062681</v>
      </c>
      <c r="E120" s="20">
        <f t="shared" si="28"/>
        <v>16.369808195516416</v>
      </c>
      <c r="F120" s="194">
        <f t="shared" si="33"/>
        <v>3.4905559610866703</v>
      </c>
      <c r="G120" s="20">
        <f t="shared" si="29"/>
        <v>102.14149562620909</v>
      </c>
      <c r="H120" s="5">
        <f t="shared" si="34"/>
        <v>102</v>
      </c>
      <c r="I120" s="5">
        <f t="shared" si="35"/>
        <v>8.4897375725455504</v>
      </c>
      <c r="J120" s="29">
        <f t="shared" si="36"/>
        <v>6</v>
      </c>
      <c r="K120" s="29">
        <f t="shared" si="37"/>
        <v>48</v>
      </c>
      <c r="L120" s="29">
        <f t="shared" si="38"/>
        <v>33.958950290182202</v>
      </c>
      <c r="M120" s="175">
        <f t="shared" si="39"/>
        <v>6.8094330417472726</v>
      </c>
      <c r="N120" s="170">
        <f t="shared" si="40"/>
        <v>5.1905669582527274</v>
      </c>
      <c r="O120" s="14">
        <f t="shared" si="41"/>
        <v>18.809433041747273</v>
      </c>
      <c r="P120" s="50">
        <f t="shared" si="42"/>
        <v>5.2487428909375051</v>
      </c>
      <c r="Q120" s="50">
        <f t="shared" si="43"/>
        <v>18.867608974432052</v>
      </c>
      <c r="R120" s="44">
        <f t="shared" si="44"/>
        <v>5.2487428909375051</v>
      </c>
      <c r="S120" s="26">
        <f t="shared" si="45"/>
        <v>18.867608974432052</v>
      </c>
      <c r="T120" s="203">
        <f t="shared" si="46"/>
        <v>13.618866083494547</v>
      </c>
      <c r="U120" s="77">
        <f t="shared" si="50"/>
        <v>103.94708053282774</v>
      </c>
      <c r="V120" s="4">
        <f t="shared" si="47"/>
        <v>76.052919467172259</v>
      </c>
      <c r="W120" s="4">
        <f t="shared" si="48"/>
        <v>283.94708053282773</v>
      </c>
      <c r="X120" s="35">
        <f t="shared" si="49"/>
        <v>207.89416106565545</v>
      </c>
      <c r="Y120" s="206">
        <f t="shared" si="31"/>
        <v>40.647267768806266</v>
      </c>
      <c r="Z120" s="193">
        <v>149.934</v>
      </c>
      <c r="AA120" s="19">
        <f t="shared" si="32"/>
        <v>1.364279559385472</v>
      </c>
      <c r="AB120" s="156"/>
    </row>
    <row r="121" spans="1:28">
      <c r="A121" s="23">
        <v>100</v>
      </c>
      <c r="B121" s="3" t="s">
        <v>5</v>
      </c>
      <c r="C121" s="183">
        <v>10</v>
      </c>
      <c r="D121" s="193">
        <f t="shared" si="27"/>
        <v>7.3428250807115854</v>
      </c>
      <c r="E121" s="20">
        <f t="shared" si="28"/>
        <v>17.288969511899474</v>
      </c>
      <c r="F121" s="194">
        <f t="shared" si="33"/>
        <v>3.1675017294930798</v>
      </c>
      <c r="G121" s="20">
        <f t="shared" si="29"/>
        <v>102.72898496768495</v>
      </c>
      <c r="H121" s="5">
        <f t="shared" si="34"/>
        <v>102</v>
      </c>
      <c r="I121" s="5">
        <f t="shared" si="35"/>
        <v>43.739098061097081</v>
      </c>
      <c r="J121" s="29">
        <f t="shared" si="36"/>
        <v>6</v>
      </c>
      <c r="K121" s="29">
        <f t="shared" si="37"/>
        <v>50</v>
      </c>
      <c r="L121" s="29">
        <f t="shared" si="38"/>
        <v>54.956392244388326</v>
      </c>
      <c r="M121" s="175">
        <f t="shared" si="39"/>
        <v>6.848598997845663</v>
      </c>
      <c r="N121" s="170">
        <f t="shared" si="40"/>
        <v>5.151401002154337</v>
      </c>
      <c r="O121" s="14">
        <f t="shared" si="41"/>
        <v>18.848598997845663</v>
      </c>
      <c r="P121" s="50">
        <f t="shared" si="42"/>
        <v>5.2041926976458885</v>
      </c>
      <c r="Q121" s="50">
        <f t="shared" si="43"/>
        <v>18.901390693337213</v>
      </c>
      <c r="R121" s="44">
        <f t="shared" si="44"/>
        <v>5.2041926976458885</v>
      </c>
      <c r="S121" s="26">
        <f t="shared" si="45"/>
        <v>18.901390693337213</v>
      </c>
      <c r="T121" s="203">
        <f t="shared" si="46"/>
        <v>13.697197995691324</v>
      </c>
      <c r="U121" s="77">
        <f t="shared" si="50"/>
        <v>104.64057676033595</v>
      </c>
      <c r="V121" s="4">
        <f t="shared" si="47"/>
        <v>75.359423239664054</v>
      </c>
      <c r="W121" s="4">
        <f t="shared" si="48"/>
        <v>284.64057676033593</v>
      </c>
      <c r="X121" s="35">
        <f t="shared" si="49"/>
        <v>209.28115352067186</v>
      </c>
      <c r="Y121" s="206">
        <f t="shared" si="31"/>
        <v>41.022825080711584</v>
      </c>
      <c r="Z121" s="193">
        <v>149.977</v>
      </c>
      <c r="AA121" s="19">
        <f t="shared" si="32"/>
        <v>1.3634973646322182</v>
      </c>
      <c r="AB121" s="156"/>
    </row>
    <row r="122" spans="1:28">
      <c r="A122" s="23">
        <v>101</v>
      </c>
      <c r="B122" s="3" t="s">
        <v>5</v>
      </c>
      <c r="C122" s="183">
        <v>11</v>
      </c>
      <c r="D122" s="193">
        <f t="shared" si="27"/>
        <v>7.7165101631577304</v>
      </c>
      <c r="E122" s="20">
        <f t="shared" si="28"/>
        <v>18.209680973452624</v>
      </c>
      <c r="F122" s="194">
        <f t="shared" si="33"/>
        <v>2.8475802513441488</v>
      </c>
      <c r="G122" s="20">
        <f t="shared" si="29"/>
        <v>103.31595627099425</v>
      </c>
      <c r="H122" s="5">
        <f t="shared" si="34"/>
        <v>103</v>
      </c>
      <c r="I122" s="5">
        <f t="shared" si="35"/>
        <v>18.95737625965495</v>
      </c>
      <c r="J122" s="29">
        <f t="shared" si="36"/>
        <v>6</v>
      </c>
      <c r="K122" s="29">
        <f t="shared" si="37"/>
        <v>53</v>
      </c>
      <c r="L122" s="29">
        <f t="shared" si="38"/>
        <v>15.8295050386198</v>
      </c>
      <c r="M122" s="175">
        <f t="shared" si="39"/>
        <v>6.8877304180662824</v>
      </c>
      <c r="N122" s="170">
        <f t="shared" si="40"/>
        <v>5.1122695819337176</v>
      </c>
      <c r="O122" s="14">
        <f t="shared" si="41"/>
        <v>18.887730418066283</v>
      </c>
      <c r="P122" s="50">
        <f t="shared" si="42"/>
        <v>5.1597292527894538</v>
      </c>
      <c r="Q122" s="50">
        <f t="shared" si="43"/>
        <v>18.93519008892202</v>
      </c>
      <c r="R122" s="44">
        <f t="shared" si="44"/>
        <v>5.1597292527894538</v>
      </c>
      <c r="S122" s="26">
        <f t="shared" si="45"/>
        <v>18.93519008892202</v>
      </c>
      <c r="T122" s="203">
        <f t="shared" si="46"/>
        <v>13.775460836132567</v>
      </c>
      <c r="U122" s="77">
        <f t="shared" si="50"/>
        <v>105.33221515715749</v>
      </c>
      <c r="V122" s="4">
        <f t="shared" si="47"/>
        <v>74.667784842842508</v>
      </c>
      <c r="W122" s="4">
        <f t="shared" si="48"/>
        <v>285.33221515715752</v>
      </c>
      <c r="X122" s="35">
        <f t="shared" si="49"/>
        <v>210.66443031431501</v>
      </c>
      <c r="Y122" s="206">
        <f t="shared" si="31"/>
        <v>41.396510163157728</v>
      </c>
      <c r="Z122" s="193">
        <v>150.01900000000001</v>
      </c>
      <c r="AA122" s="19">
        <f t="shared" si="32"/>
        <v>1.3627340096843052</v>
      </c>
      <c r="AB122" s="156"/>
    </row>
    <row r="123" spans="1:28">
      <c r="A123" s="62">
        <v>102</v>
      </c>
      <c r="B123" s="63" t="s">
        <v>5</v>
      </c>
      <c r="C123" s="187">
        <v>12</v>
      </c>
      <c r="D123" s="193">
        <f t="shared" si="27"/>
        <v>8.0882232060088519</v>
      </c>
      <c r="E123" s="20">
        <f t="shared" si="28"/>
        <v>19.132016841868445</v>
      </c>
      <c r="F123" s="195">
        <f t="shared" si="33"/>
        <v>2.5311558972847594</v>
      </c>
      <c r="G123" s="20">
        <f t="shared" si="29"/>
        <v>103.90234650563791</v>
      </c>
      <c r="H123" s="5">
        <f t="shared" si="34"/>
        <v>103</v>
      </c>
      <c r="I123" s="5">
        <f t="shared" si="35"/>
        <v>54.140790338274485</v>
      </c>
      <c r="J123" s="29">
        <f t="shared" si="36"/>
        <v>6</v>
      </c>
      <c r="K123" s="29">
        <f t="shared" si="37"/>
        <v>55</v>
      </c>
      <c r="L123" s="29">
        <f t="shared" si="38"/>
        <v>36.563161353097939</v>
      </c>
      <c r="M123" s="175">
        <f t="shared" si="39"/>
        <v>6.9268231003758611</v>
      </c>
      <c r="N123" s="170">
        <f t="shared" si="40"/>
        <v>5.0731768996241389</v>
      </c>
      <c r="O123" s="14">
        <f t="shared" si="41"/>
        <v>18.926823100375863</v>
      </c>
      <c r="P123" s="50">
        <f t="shared" si="42"/>
        <v>5.1153628312455517</v>
      </c>
      <c r="Q123" s="50">
        <f t="shared" si="43"/>
        <v>18.969009031997274</v>
      </c>
      <c r="R123" s="44">
        <f t="shared" si="44"/>
        <v>5.1153628312455517</v>
      </c>
      <c r="S123" s="26">
        <f t="shared" si="45"/>
        <v>18.969009031997274</v>
      </c>
      <c r="T123" s="203">
        <f t="shared" si="46"/>
        <v>13.853646200751722</v>
      </c>
      <c r="U123" s="77">
        <f t="shared" si="50"/>
        <v>106.02187293699382</v>
      </c>
      <c r="V123" s="4">
        <f t="shared" si="47"/>
        <v>73.978127063006184</v>
      </c>
      <c r="W123" s="4">
        <f t="shared" si="48"/>
        <v>286.02187293699382</v>
      </c>
      <c r="X123" s="35">
        <f t="shared" si="49"/>
        <v>212.04374587398763</v>
      </c>
      <c r="Y123" s="206">
        <f t="shared" si="31"/>
        <v>41.768223206008855</v>
      </c>
      <c r="Z123" s="193">
        <v>150.06200000000001</v>
      </c>
      <c r="AA123" s="19">
        <f t="shared" si="32"/>
        <v>1.3619531435502723</v>
      </c>
      <c r="AB123" s="156"/>
    </row>
    <row r="124" spans="1:28">
      <c r="A124" s="23">
        <v>103</v>
      </c>
      <c r="B124" s="3" t="s">
        <v>5</v>
      </c>
      <c r="C124" s="183">
        <v>13</v>
      </c>
      <c r="D124" s="193">
        <f t="shared" si="27"/>
        <v>8.4578642418866021</v>
      </c>
      <c r="E124" s="20">
        <f t="shared" si="28"/>
        <v>20.056050202200122</v>
      </c>
      <c r="F124" s="194">
        <f t="shared" si="33"/>
        <v>2.2185868568302363</v>
      </c>
      <c r="G124" s="20">
        <f t="shared" si="29"/>
        <v>104.48808887111366</v>
      </c>
      <c r="H124" s="5">
        <f t="shared" si="34"/>
        <v>104</v>
      </c>
      <c r="I124" s="5">
        <f t="shared" si="35"/>
        <v>29.285332266819637</v>
      </c>
      <c r="J124" s="29">
        <f t="shared" si="36"/>
        <v>6</v>
      </c>
      <c r="K124" s="29">
        <f t="shared" si="37"/>
        <v>57</v>
      </c>
      <c r="L124" s="29">
        <f t="shared" si="38"/>
        <v>57.141329067278548</v>
      </c>
      <c r="M124" s="175">
        <f t="shared" si="39"/>
        <v>6.9658725914075772</v>
      </c>
      <c r="N124" s="170">
        <f t="shared" si="40"/>
        <v>5.0341274085924228</v>
      </c>
      <c r="O124" s="14">
        <f t="shared" si="41"/>
        <v>18.965872591407578</v>
      </c>
      <c r="P124" s="50">
        <f t="shared" si="42"/>
        <v>5.0711038562062605</v>
      </c>
      <c r="Q124" s="50">
        <f t="shared" si="43"/>
        <v>19.002849039021417</v>
      </c>
      <c r="R124" s="44">
        <f t="shared" si="44"/>
        <v>5.0711038562062605</v>
      </c>
      <c r="S124" s="26">
        <f t="shared" si="45"/>
        <v>19.002849039021417</v>
      </c>
      <c r="T124" s="203">
        <f t="shared" si="46"/>
        <v>13.931745182815156</v>
      </c>
      <c r="U124" s="77">
        <f t="shared" si="50"/>
        <v>106.70942493588738</v>
      </c>
      <c r="V124" s="4">
        <f t="shared" si="47"/>
        <v>73.290575064112616</v>
      </c>
      <c r="W124" s="4">
        <f t="shared" si="48"/>
        <v>286.7094249358874</v>
      </c>
      <c r="X124" s="35">
        <f t="shared" si="49"/>
        <v>213.4188498717748</v>
      </c>
      <c r="Y124" s="206">
        <f t="shared" si="31"/>
        <v>42.137864241886604</v>
      </c>
      <c r="Z124" s="193">
        <v>150.10400000000001</v>
      </c>
      <c r="AA124" s="19">
        <f t="shared" si="32"/>
        <v>1.3611910848537259</v>
      </c>
      <c r="AB124" s="156"/>
    </row>
    <row r="125" spans="1:28">
      <c r="A125" s="23">
        <v>104</v>
      </c>
      <c r="B125" s="3" t="s">
        <v>5</v>
      </c>
      <c r="C125" s="183">
        <v>14</v>
      </c>
      <c r="D125" s="193">
        <f t="shared" si="27"/>
        <v>8.8253331479927137</v>
      </c>
      <c r="E125" s="20">
        <f t="shared" si="28"/>
        <v>20.981852892308247</v>
      </c>
      <c r="F125" s="194">
        <f t="shared" si="33"/>
        <v>1.9102247188296166</v>
      </c>
      <c r="G125" s="20">
        <f t="shared" si="29"/>
        <v>105.07311257454357</v>
      </c>
      <c r="H125" s="5">
        <f t="shared" si="34"/>
        <v>105</v>
      </c>
      <c r="I125" s="5">
        <f t="shared" si="35"/>
        <v>4.3867544726143137</v>
      </c>
      <c r="J125" s="29">
        <f t="shared" si="36"/>
        <v>7</v>
      </c>
      <c r="K125" s="29">
        <f t="shared" si="37"/>
        <v>0</v>
      </c>
      <c r="L125" s="29">
        <f t="shared" si="38"/>
        <v>17.547017890457255</v>
      </c>
      <c r="M125" s="175">
        <f t="shared" si="39"/>
        <v>7.0048741716362377</v>
      </c>
      <c r="N125" s="170">
        <f t="shared" si="40"/>
        <v>4.9951258283637623</v>
      </c>
      <c r="O125" s="14">
        <f t="shared" si="41"/>
        <v>19.004874171636239</v>
      </c>
      <c r="P125" s="50">
        <f t="shared" si="42"/>
        <v>5.0269629070109225</v>
      </c>
      <c r="Q125" s="50">
        <f t="shared" si="43"/>
        <v>19.0367112502834</v>
      </c>
      <c r="R125" s="44">
        <f t="shared" si="44"/>
        <v>5.0269629070109225</v>
      </c>
      <c r="S125" s="26">
        <f t="shared" si="45"/>
        <v>19.0367112502834</v>
      </c>
      <c r="T125" s="203">
        <f t="shared" si="46"/>
        <v>14.009748343272477</v>
      </c>
      <c r="U125" s="77">
        <f t="shared" si="50"/>
        <v>107.39474347130974</v>
      </c>
      <c r="V125" s="4">
        <f t="shared" si="47"/>
        <v>72.605256528690262</v>
      </c>
      <c r="W125" s="4">
        <f t="shared" si="48"/>
        <v>287.39474347130977</v>
      </c>
      <c r="X125" s="35">
        <f t="shared" si="49"/>
        <v>214.7894869426195</v>
      </c>
      <c r="Y125" s="206">
        <f t="shared" si="31"/>
        <v>42.505333147992715</v>
      </c>
      <c r="Z125" s="193">
        <v>150.14699999999999</v>
      </c>
      <c r="AA125" s="19">
        <f t="shared" si="32"/>
        <v>1.3604115443315985</v>
      </c>
      <c r="AB125" s="156"/>
    </row>
    <row r="126" spans="1:28">
      <c r="A126" s="75">
        <v>105</v>
      </c>
      <c r="B126" s="169" t="s">
        <v>5</v>
      </c>
      <c r="C126" s="184">
        <v>15</v>
      </c>
      <c r="D126" s="193">
        <f t="shared" si="27"/>
        <v>9.1905296493718982</v>
      </c>
      <c r="E126" s="20">
        <f t="shared" si="28"/>
        <v>21.909495430843268</v>
      </c>
      <c r="F126" s="195">
        <f t="shared" si="33"/>
        <v>1.6064140603538855</v>
      </c>
      <c r="G126" s="20">
        <f t="shared" si="29"/>
        <v>105.65734260456333</v>
      </c>
      <c r="H126" s="5">
        <f t="shared" si="34"/>
        <v>105</v>
      </c>
      <c r="I126" s="5">
        <f t="shared" si="35"/>
        <v>39.44055627379953</v>
      </c>
      <c r="J126" s="29">
        <f t="shared" si="36"/>
        <v>7</v>
      </c>
      <c r="K126" s="29">
        <f t="shared" si="37"/>
        <v>2</v>
      </c>
      <c r="L126" s="29">
        <f t="shared" si="38"/>
        <v>37.762225095198119</v>
      </c>
      <c r="M126" s="175">
        <f t="shared" si="39"/>
        <v>7.0438228403042213</v>
      </c>
      <c r="N126" s="170">
        <f t="shared" si="40"/>
        <v>4.9561771596957787</v>
      </c>
      <c r="O126" s="14">
        <f t="shared" si="41"/>
        <v>19.043822840304223</v>
      </c>
      <c r="P126" s="50">
        <f t="shared" si="42"/>
        <v>4.9829507273683431</v>
      </c>
      <c r="Q126" s="50">
        <f t="shared" si="43"/>
        <v>19.070596407976787</v>
      </c>
      <c r="R126" s="44">
        <f t="shared" si="44"/>
        <v>4.9829507273683431</v>
      </c>
      <c r="S126" s="26">
        <f t="shared" si="45"/>
        <v>19.070596407976787</v>
      </c>
      <c r="T126" s="203">
        <f t="shared" si="46"/>
        <v>14.087645680608443</v>
      </c>
      <c r="U126" s="77">
        <f t="shared" si="50"/>
        <v>108.07769819879132</v>
      </c>
      <c r="V126" s="4">
        <f t="shared" si="47"/>
        <v>71.922301801208675</v>
      </c>
      <c r="W126" s="4">
        <f t="shared" si="48"/>
        <v>288.07769819879132</v>
      </c>
      <c r="X126" s="35">
        <f t="shared" si="49"/>
        <v>216.15539639758265</v>
      </c>
      <c r="Y126" s="206">
        <f t="shared" si="31"/>
        <v>42.870529649371896</v>
      </c>
      <c r="Z126" s="196">
        <v>150.18899999999999</v>
      </c>
      <c r="AA126" s="210">
        <f t="shared" si="32"/>
        <v>1.3596507789531971</v>
      </c>
      <c r="AB126" s="157"/>
    </row>
    <row r="127" spans="1:28">
      <c r="A127" s="23">
        <v>106</v>
      </c>
      <c r="B127" s="3" t="s">
        <v>5</v>
      </c>
      <c r="C127" s="183">
        <v>16</v>
      </c>
      <c r="D127" s="193">
        <f t="shared" si="27"/>
        <v>9.5533533236870518</v>
      </c>
      <c r="E127" s="20">
        <f t="shared" si="28"/>
        <v>22.839046943756866</v>
      </c>
      <c r="F127" s="194">
        <f t="shared" si="33"/>
        <v>1.3074920444948974</v>
      </c>
      <c r="G127" s="20">
        <f t="shared" si="29"/>
        <v>106.24069950151666</v>
      </c>
      <c r="H127" s="5">
        <f t="shared" si="34"/>
        <v>106</v>
      </c>
      <c r="I127" s="5">
        <f t="shared" si="35"/>
        <v>14.441970090999519</v>
      </c>
      <c r="J127" s="29">
        <f t="shared" si="36"/>
        <v>7</v>
      </c>
      <c r="K127" s="29">
        <f t="shared" si="37"/>
        <v>4</v>
      </c>
      <c r="L127" s="29">
        <f t="shared" si="38"/>
        <v>57.767880363998074</v>
      </c>
      <c r="M127" s="175">
        <f t="shared" si="39"/>
        <v>7.0827133001011102</v>
      </c>
      <c r="N127" s="170">
        <f t="shared" si="40"/>
        <v>4.9172866998988898</v>
      </c>
      <c r="O127" s="14">
        <f t="shared" si="41"/>
        <v>19.082713300101112</v>
      </c>
      <c r="P127" s="50">
        <f t="shared" si="42"/>
        <v>4.9390782339738051</v>
      </c>
      <c r="Q127" s="50">
        <f t="shared" si="43"/>
        <v>19.104504834176026</v>
      </c>
      <c r="R127" s="44">
        <f t="shared" si="44"/>
        <v>4.9390782339738051</v>
      </c>
      <c r="S127" s="26">
        <f t="shared" si="45"/>
        <v>19.104504834176026</v>
      </c>
      <c r="T127" s="203">
        <f t="shared" si="46"/>
        <v>14.16542660020222</v>
      </c>
      <c r="U127" s="77">
        <f t="shared" si="50"/>
        <v>108.75815596609978</v>
      </c>
      <c r="V127" s="4">
        <f t="shared" si="47"/>
        <v>71.241844033900222</v>
      </c>
      <c r="W127" s="4">
        <f t="shared" si="48"/>
        <v>288.75815596609976</v>
      </c>
      <c r="X127" s="35">
        <f t="shared" si="49"/>
        <v>217.51631193219953</v>
      </c>
      <c r="Y127" s="206">
        <f t="shared" si="31"/>
        <v>43.233353323687055</v>
      </c>
      <c r="Z127" s="193">
        <v>150.23099999999999</v>
      </c>
      <c r="AA127" s="19">
        <f t="shared" si="32"/>
        <v>1.3588906515459052</v>
      </c>
      <c r="AB127" s="156"/>
    </row>
    <row r="128" spans="1:28">
      <c r="A128" s="23">
        <v>107</v>
      </c>
      <c r="B128" s="3" t="s">
        <v>5</v>
      </c>
      <c r="C128" s="183">
        <v>17</v>
      </c>
      <c r="D128" s="193">
        <f t="shared" si="27"/>
        <v>9.9137036075783875</v>
      </c>
      <c r="E128" s="20">
        <f t="shared" si="28"/>
        <v>23.770575089344916</v>
      </c>
      <c r="F128" s="194">
        <f t="shared" si="33"/>
        <v>1.0137880275497286</v>
      </c>
      <c r="G128" s="20">
        <f t="shared" si="29"/>
        <v>106.82309912403703</v>
      </c>
      <c r="H128" s="5">
        <f t="shared" si="34"/>
        <v>106</v>
      </c>
      <c r="I128" s="5">
        <f t="shared" si="35"/>
        <v>49.38594744222172</v>
      </c>
      <c r="J128" s="29">
        <f t="shared" si="36"/>
        <v>7</v>
      </c>
      <c r="K128" s="29">
        <f t="shared" si="37"/>
        <v>7</v>
      </c>
      <c r="L128" s="29">
        <f t="shared" si="38"/>
        <v>17.543789768886882</v>
      </c>
      <c r="M128" s="175">
        <f t="shared" si="39"/>
        <v>7.1215399416024683</v>
      </c>
      <c r="N128" s="170">
        <f t="shared" si="40"/>
        <v>4.8784600583975317</v>
      </c>
      <c r="O128" s="14">
        <f t="shared" si="41"/>
        <v>19.121539941602467</v>
      </c>
      <c r="P128" s="50">
        <f t="shared" si="42"/>
        <v>4.8953565255233604</v>
      </c>
      <c r="Q128" s="50">
        <f t="shared" si="43"/>
        <v>19.138436408728296</v>
      </c>
      <c r="R128" s="44">
        <f t="shared" si="44"/>
        <v>4.8953565255233604</v>
      </c>
      <c r="S128" s="26">
        <f t="shared" si="45"/>
        <v>19.138436408728296</v>
      </c>
      <c r="T128" s="203">
        <f t="shared" si="46"/>
        <v>14.243079883204935</v>
      </c>
      <c r="U128" s="77">
        <f t="shared" si="50"/>
        <v>109.43598066499413</v>
      </c>
      <c r="V128" s="4">
        <f t="shared" si="47"/>
        <v>70.564019335005867</v>
      </c>
      <c r="W128" s="4">
        <f t="shared" si="48"/>
        <v>289.43598066499413</v>
      </c>
      <c r="X128" s="35">
        <f t="shared" si="49"/>
        <v>218.87196132998827</v>
      </c>
      <c r="Y128" s="206">
        <f t="shared" si="31"/>
        <v>43.593703607578391</v>
      </c>
      <c r="Z128" s="193">
        <v>150.27199999999999</v>
      </c>
      <c r="AA128" s="19">
        <f t="shared" si="32"/>
        <v>1.3581492370950639</v>
      </c>
      <c r="AB128" s="156"/>
    </row>
    <row r="129" spans="1:28">
      <c r="A129" s="23">
        <v>108</v>
      </c>
      <c r="B129" s="3" t="s">
        <v>5</v>
      </c>
      <c r="C129" s="183">
        <v>18</v>
      </c>
      <c r="D129" s="193">
        <f t="shared" si="27"/>
        <v>10.271479804677844</v>
      </c>
      <c r="E129" s="20">
        <f t="shared" si="28"/>
        <v>24.704145981835303</v>
      </c>
      <c r="F129" s="194">
        <f t="shared" si="33"/>
        <v>0.7256231760541052</v>
      </c>
      <c r="G129" s="20">
        <f t="shared" si="29"/>
        <v>107.40445241214412</v>
      </c>
      <c r="H129" s="5">
        <f t="shared" si="34"/>
        <v>107</v>
      </c>
      <c r="I129" s="5">
        <f t="shared" si="35"/>
        <v>24.267144728647452</v>
      </c>
      <c r="J129" s="29">
        <f t="shared" si="36"/>
        <v>7</v>
      </c>
      <c r="K129" s="29">
        <f t="shared" si="37"/>
        <v>9</v>
      </c>
      <c r="L129" s="29">
        <f t="shared" si="38"/>
        <v>37.068578914589807</v>
      </c>
      <c r="M129" s="175">
        <f t="shared" si="39"/>
        <v>7.1602968274762757</v>
      </c>
      <c r="N129" s="170">
        <f t="shared" si="40"/>
        <v>4.8397031725237243</v>
      </c>
      <c r="O129" s="14">
        <f t="shared" si="41"/>
        <v>19.160296827476277</v>
      </c>
      <c r="P129" s="50">
        <f t="shared" si="42"/>
        <v>4.8517968921246259</v>
      </c>
      <c r="Q129" s="50">
        <f t="shared" si="43"/>
        <v>19.172390547077178</v>
      </c>
      <c r="R129" s="44">
        <f t="shared" si="44"/>
        <v>4.8517968921246259</v>
      </c>
      <c r="S129" s="26">
        <f t="shared" si="45"/>
        <v>19.172390547077178</v>
      </c>
      <c r="T129" s="203">
        <f t="shared" si="46"/>
        <v>14.320593654952553</v>
      </c>
      <c r="U129" s="77">
        <f t="shared" si="50"/>
        <v>110.11103308061232</v>
      </c>
      <c r="V129" s="4">
        <f t="shared" si="47"/>
        <v>69.888966919387684</v>
      </c>
      <c r="W129" s="4">
        <f t="shared" si="48"/>
        <v>290.11103308061229</v>
      </c>
      <c r="X129" s="35">
        <f t="shared" si="49"/>
        <v>220.2220661612246</v>
      </c>
      <c r="Y129" s="206">
        <f t="shared" si="31"/>
        <v>43.951479804677845</v>
      </c>
      <c r="Z129" s="193">
        <v>150.31399999999999</v>
      </c>
      <c r="AA129" s="19">
        <f t="shared" si="32"/>
        <v>1.3573903683440129</v>
      </c>
      <c r="AB129" s="156"/>
    </row>
    <row r="130" spans="1:28">
      <c r="A130" s="23">
        <v>109</v>
      </c>
      <c r="B130" s="3" t="s">
        <v>5</v>
      </c>
      <c r="C130" s="183">
        <v>19</v>
      </c>
      <c r="D130" s="193">
        <f t="shared" si="27"/>
        <v>10.62658109534941</v>
      </c>
      <c r="E130" s="20">
        <f t="shared" si="28"/>
        <v>25.639824113544591</v>
      </c>
      <c r="F130" s="194">
        <f t="shared" si="33"/>
        <v>0.44331009411652911</v>
      </c>
      <c r="G130" s="20">
        <f t="shared" si="29"/>
        <v>107.98466514702967</v>
      </c>
      <c r="H130" s="5">
        <f t="shared" si="34"/>
        <v>107</v>
      </c>
      <c r="I130" s="5">
        <f t="shared" si="35"/>
        <v>59.079908821780407</v>
      </c>
      <c r="J130" s="29">
        <f t="shared" si="36"/>
        <v>7</v>
      </c>
      <c r="K130" s="29">
        <f t="shared" si="37"/>
        <v>11</v>
      </c>
      <c r="L130" s="29">
        <f t="shared" si="38"/>
        <v>56.319635287121628</v>
      </c>
      <c r="M130" s="175">
        <f t="shared" si="39"/>
        <v>7.1989776764686448</v>
      </c>
      <c r="N130" s="170">
        <f t="shared" si="40"/>
        <v>4.8010223235313552</v>
      </c>
      <c r="O130" s="14">
        <f t="shared" si="41"/>
        <v>19.198977676468644</v>
      </c>
      <c r="P130" s="50">
        <f t="shared" si="42"/>
        <v>4.8084108250999638</v>
      </c>
      <c r="Q130" s="50">
        <f t="shared" si="43"/>
        <v>19.206366178037253</v>
      </c>
      <c r="R130" s="44">
        <f t="shared" si="44"/>
        <v>4.8084108250999638</v>
      </c>
      <c r="S130" s="26">
        <f t="shared" si="45"/>
        <v>19.206366178037253</v>
      </c>
      <c r="T130" s="203">
        <f t="shared" si="46"/>
        <v>14.39795535293729</v>
      </c>
      <c r="U130" s="77">
        <f t="shared" si="50"/>
        <v>110.78317073857721</v>
      </c>
      <c r="V130" s="4">
        <f t="shared" si="47"/>
        <v>69.216829261422788</v>
      </c>
      <c r="W130" s="4">
        <f t="shared" si="48"/>
        <v>290.78317073857721</v>
      </c>
      <c r="X130" s="35">
        <f t="shared" si="49"/>
        <v>221.56634147715442</v>
      </c>
      <c r="Y130" s="206">
        <f t="shared" si="31"/>
        <v>44.306581095349408</v>
      </c>
      <c r="Z130" s="193">
        <v>150.35499999999999</v>
      </c>
      <c r="AA130" s="19">
        <f t="shared" si="32"/>
        <v>1.3566501812248672</v>
      </c>
      <c r="AB130" s="156"/>
    </row>
    <row r="131" spans="1:28">
      <c r="A131" s="23">
        <v>110</v>
      </c>
      <c r="B131" s="3" t="s">
        <v>5</v>
      </c>
      <c r="C131" s="183">
        <v>20</v>
      </c>
      <c r="D131" s="193">
        <f t="shared" si="27"/>
        <v>10.978906548225259</v>
      </c>
      <c r="E131" s="20">
        <f t="shared" si="28"/>
        <v>26.577672275639138</v>
      </c>
      <c r="F131" s="194">
        <f t="shared" si="33"/>
        <v>0.16715246149247509</v>
      </c>
      <c r="G131" s="20">
        <f t="shared" si="29"/>
        <v>108.56363770776277</v>
      </c>
      <c r="H131" s="5">
        <f t="shared" si="34"/>
        <v>108</v>
      </c>
      <c r="I131" s="5">
        <f t="shared" si="35"/>
        <v>33.81826246576594</v>
      </c>
      <c r="J131" s="29">
        <f t="shared" si="36"/>
        <v>7</v>
      </c>
      <c r="K131" s="29">
        <f t="shared" si="37"/>
        <v>14</v>
      </c>
      <c r="L131" s="29">
        <f t="shared" si="38"/>
        <v>15.273049863063761</v>
      </c>
      <c r="M131" s="175">
        <f t="shared" si="39"/>
        <v>7.2375758471841847</v>
      </c>
      <c r="N131" s="170">
        <f t="shared" si="40"/>
        <v>4.7624241528158153</v>
      </c>
      <c r="O131" s="14">
        <f t="shared" si="41"/>
        <v>19.237575847184186</v>
      </c>
      <c r="P131" s="50">
        <f t="shared" si="42"/>
        <v>4.7652100271740236</v>
      </c>
      <c r="Q131" s="50">
        <f t="shared" si="43"/>
        <v>19.240361721542392</v>
      </c>
      <c r="R131" s="44">
        <f t="shared" si="44"/>
        <v>4.7652100271740236</v>
      </c>
      <c r="S131" s="26">
        <f t="shared" si="45"/>
        <v>19.240361721542392</v>
      </c>
      <c r="T131" s="203">
        <f t="shared" si="46"/>
        <v>14.475151694368368</v>
      </c>
      <c r="U131" s="77">
        <f t="shared" si="50"/>
        <v>111.452247749943</v>
      </c>
      <c r="V131" s="4">
        <f t="shared" si="47"/>
        <v>68.547752250057002</v>
      </c>
      <c r="W131" s="4">
        <f t="shared" si="48"/>
        <v>291.45224774994301</v>
      </c>
      <c r="X131" s="35">
        <f t="shared" si="49"/>
        <v>222.90449549988602</v>
      </c>
      <c r="Y131" s="206">
        <f t="shared" si="31"/>
        <v>44.658906548225261</v>
      </c>
      <c r="Z131" s="193">
        <v>150.39599999999999</v>
      </c>
      <c r="AA131" s="19">
        <f t="shared" si="32"/>
        <v>1.3559105993785039</v>
      </c>
      <c r="AB131" s="156"/>
    </row>
    <row r="132" spans="1:28">
      <c r="A132" s="23">
        <v>111</v>
      </c>
      <c r="B132" s="3" t="s">
        <v>5</v>
      </c>
      <c r="C132" s="183">
        <v>21</v>
      </c>
      <c r="D132" s="193">
        <f t="shared" si="27"/>
        <v>11.328355133606442</v>
      </c>
      <c r="E132" s="20">
        <f t="shared" si="28"/>
        <v>27.517751477548074</v>
      </c>
      <c r="F132" s="194">
        <f t="shared" si="33"/>
        <v>-0.10255531717492428</v>
      </c>
      <c r="G132" s="20">
        <f t="shared" si="29"/>
        <v>109.14126482520244</v>
      </c>
      <c r="H132" s="5">
        <f t="shared" si="34"/>
        <v>109</v>
      </c>
      <c r="I132" s="5">
        <f t="shared" si="35"/>
        <v>8.4758895121464661</v>
      </c>
      <c r="J132" s="29">
        <f t="shared" si="36"/>
        <v>7</v>
      </c>
      <c r="K132" s="29">
        <f t="shared" si="37"/>
        <v>16</v>
      </c>
      <c r="L132" s="29">
        <f t="shared" si="38"/>
        <v>33.903558048585865</v>
      </c>
      <c r="M132" s="175">
        <f t="shared" si="39"/>
        <v>7.2760843216801625</v>
      </c>
      <c r="N132" s="170">
        <f t="shared" si="40"/>
        <v>4.7239156783198375</v>
      </c>
      <c r="O132" s="14">
        <f t="shared" si="41"/>
        <v>19.276084321680163</v>
      </c>
      <c r="P132" s="50">
        <f t="shared" si="42"/>
        <v>4.7222064230335885</v>
      </c>
      <c r="Q132" s="50">
        <f t="shared" si="43"/>
        <v>19.274375066393915</v>
      </c>
      <c r="R132" s="44">
        <f t="shared" si="44"/>
        <v>4.7222064230335885</v>
      </c>
      <c r="S132" s="26">
        <f t="shared" si="45"/>
        <v>19.274375066393915</v>
      </c>
      <c r="T132" s="203">
        <f t="shared" si="46"/>
        <v>14.552168643360327</v>
      </c>
      <c r="U132" s="77">
        <f t="shared" si="50"/>
        <v>112.11811465413814</v>
      </c>
      <c r="V132" s="4">
        <f t="shared" si="47"/>
        <v>67.881885345861861</v>
      </c>
      <c r="W132" s="4">
        <f t="shared" si="48"/>
        <v>292.11811465413814</v>
      </c>
      <c r="X132" s="35">
        <f t="shared" si="49"/>
        <v>224.23622930827628</v>
      </c>
      <c r="Y132" s="206">
        <f t="shared" si="31"/>
        <v>45.008355133606443</v>
      </c>
      <c r="Z132" s="193">
        <v>150.43700000000001</v>
      </c>
      <c r="AA132" s="19">
        <f t="shared" si="32"/>
        <v>1.3551716221451691</v>
      </c>
      <c r="AB132" s="156"/>
    </row>
    <row r="133" spans="1:28">
      <c r="A133" s="23">
        <v>112</v>
      </c>
      <c r="B133" s="3" t="s">
        <v>5</v>
      </c>
      <c r="C133" s="183">
        <v>22</v>
      </c>
      <c r="D133" s="193">
        <f t="shared" si="27"/>
        <v>11.674825738795725</v>
      </c>
      <c r="E133" s="20">
        <f t="shared" si="28"/>
        <v>28.460120865088772</v>
      </c>
      <c r="F133" s="194">
        <f t="shared" si="33"/>
        <v>-0.3655284515347752</v>
      </c>
      <c r="G133" s="20">
        <f t="shared" si="29"/>
        <v>109.71743533347228</v>
      </c>
      <c r="H133" s="5">
        <f t="shared" si="34"/>
        <v>109</v>
      </c>
      <c r="I133" s="5">
        <f t="shared" si="35"/>
        <v>43.046120008336857</v>
      </c>
      <c r="J133" s="29">
        <f t="shared" si="36"/>
        <v>7</v>
      </c>
      <c r="K133" s="29">
        <f t="shared" si="37"/>
        <v>18</v>
      </c>
      <c r="L133" s="29">
        <f t="shared" si="38"/>
        <v>52.184480033347427</v>
      </c>
      <c r="M133" s="175">
        <f t="shared" si="39"/>
        <v>7.3144956888981518</v>
      </c>
      <c r="N133" s="170">
        <f t="shared" si="40"/>
        <v>4.6855043111018482</v>
      </c>
      <c r="O133" s="14">
        <f t="shared" si="41"/>
        <v>19.314495688898152</v>
      </c>
      <c r="P133" s="50">
        <f t="shared" si="42"/>
        <v>4.6794121702429354</v>
      </c>
      <c r="Q133" s="50">
        <f t="shared" si="43"/>
        <v>19.308403548039237</v>
      </c>
      <c r="R133" s="44">
        <f t="shared" si="44"/>
        <v>4.6794121702429354</v>
      </c>
      <c r="S133" s="26">
        <f t="shared" si="45"/>
        <v>19.308403548039237</v>
      </c>
      <c r="T133" s="203">
        <f t="shared" si="46"/>
        <v>14.628991377796302</v>
      </c>
      <c r="U133" s="77">
        <f t="shared" ref="U133:U164" si="51">90+(90-ASIN((COS(D133*PI()/180)*SIN(G133*PI()/180))/(SIN(_z*PI()/180)))*180/PI())</f>
        <v>112.78061826010881</v>
      </c>
      <c r="V133" s="4">
        <f t="shared" si="47"/>
        <v>67.21938173989119</v>
      </c>
      <c r="W133" s="4">
        <f t="shared" si="48"/>
        <v>292.78061826010878</v>
      </c>
      <c r="X133" s="35">
        <f t="shared" si="49"/>
        <v>225.56123652021759</v>
      </c>
      <c r="Y133" s="206">
        <f t="shared" si="31"/>
        <v>45.354825738795725</v>
      </c>
      <c r="Z133" s="193">
        <v>150.47800000000001</v>
      </c>
      <c r="AA133" s="19">
        <f t="shared" si="32"/>
        <v>1.3544332488660102</v>
      </c>
      <c r="AB133" s="156"/>
    </row>
    <row r="134" spans="1:28">
      <c r="A134" s="23">
        <v>113</v>
      </c>
      <c r="B134" s="3" t="s">
        <v>5</v>
      </c>
      <c r="C134" s="183">
        <v>23</v>
      </c>
      <c r="D134" s="193">
        <f t="shared" si="27"/>
        <v>12.018217185428346</v>
      </c>
      <c r="E134" s="20">
        <f t="shared" si="28"/>
        <v>29.404837637378019</v>
      </c>
      <c r="F134" s="194">
        <f t="shared" si="33"/>
        <v>-0.62149209272967809</v>
      </c>
      <c r="G134" s="20">
        <f t="shared" si="29"/>
        <v>110.2920319194218</v>
      </c>
      <c r="H134" s="5">
        <f t="shared" si="34"/>
        <v>110</v>
      </c>
      <c r="I134" s="5">
        <f t="shared" si="35"/>
        <v>17.521915165308144</v>
      </c>
      <c r="J134" s="29">
        <f t="shared" si="36"/>
        <v>7</v>
      </c>
      <c r="K134" s="29">
        <f t="shared" si="37"/>
        <v>21</v>
      </c>
      <c r="L134" s="29">
        <f t="shared" si="38"/>
        <v>10.087660661232576</v>
      </c>
      <c r="M134" s="175">
        <f t="shared" si="39"/>
        <v>7.3528021279614535</v>
      </c>
      <c r="N134" s="170">
        <f t="shared" si="40"/>
        <v>4.6471978720385465</v>
      </c>
      <c r="O134" s="14">
        <f t="shared" si="41"/>
        <v>19.352802127961453</v>
      </c>
      <c r="P134" s="50">
        <f t="shared" si="42"/>
        <v>4.6368396704930515</v>
      </c>
      <c r="Q134" s="50">
        <f t="shared" si="43"/>
        <v>19.34244392641596</v>
      </c>
      <c r="R134" s="44">
        <f t="shared" si="44"/>
        <v>4.6368396704930515</v>
      </c>
      <c r="S134" s="26">
        <f t="shared" si="45"/>
        <v>19.34244392641596</v>
      </c>
      <c r="T134" s="203">
        <f t="shared" si="46"/>
        <v>14.705604255922909</v>
      </c>
      <c r="U134" s="77">
        <f t="shared" si="51"/>
        <v>113.43960148590901</v>
      </c>
      <c r="V134" s="4">
        <f t="shared" si="47"/>
        <v>66.560398514090991</v>
      </c>
      <c r="W134" s="4">
        <f t="shared" si="48"/>
        <v>293.43960148590901</v>
      </c>
      <c r="X134" s="35">
        <f t="shared" si="49"/>
        <v>226.87920297181802</v>
      </c>
      <c r="Y134" s="206">
        <f t="shared" si="31"/>
        <v>45.698217185428348</v>
      </c>
      <c r="Z134" s="193">
        <v>150.518</v>
      </c>
      <c r="AA134" s="19">
        <f t="shared" si="32"/>
        <v>1.3537134661002221</v>
      </c>
      <c r="AB134" s="156"/>
    </row>
    <row r="135" spans="1:28">
      <c r="A135" s="23">
        <v>114</v>
      </c>
      <c r="B135" s="3" t="s">
        <v>5</v>
      </c>
      <c r="C135" s="183">
        <v>24</v>
      </c>
      <c r="D135" s="193">
        <f t="shared" si="27"/>
        <v>12.358428248864739</v>
      </c>
      <c r="E135" s="20">
        <f t="shared" si="28"/>
        <v>30.351956962616764</v>
      </c>
      <c r="F135" s="194">
        <f t="shared" si="33"/>
        <v>-0.87018164823372235</v>
      </c>
      <c r="G135" s="20">
        <f t="shared" si="29"/>
        <v>110.864930870579</v>
      </c>
      <c r="H135" s="5">
        <f t="shared" si="34"/>
        <v>110</v>
      </c>
      <c r="I135" s="5">
        <f t="shared" si="35"/>
        <v>51.895852234740119</v>
      </c>
      <c r="J135" s="29">
        <f t="shared" si="36"/>
        <v>7</v>
      </c>
      <c r="K135" s="29">
        <f t="shared" si="37"/>
        <v>23</v>
      </c>
      <c r="L135" s="29">
        <f t="shared" si="38"/>
        <v>27.583408938960474</v>
      </c>
      <c r="M135" s="175">
        <f t="shared" si="39"/>
        <v>7.3909953913719342</v>
      </c>
      <c r="N135" s="170">
        <f t="shared" si="40"/>
        <v>4.6090046086280658</v>
      </c>
      <c r="O135" s="14">
        <f t="shared" si="41"/>
        <v>19.390995391371934</v>
      </c>
      <c r="P135" s="50">
        <f t="shared" si="42"/>
        <v>4.5945015811575036</v>
      </c>
      <c r="Q135" s="50">
        <f t="shared" si="43"/>
        <v>19.376492363901374</v>
      </c>
      <c r="R135" s="44">
        <f t="shared" si="44"/>
        <v>4.5945015811575036</v>
      </c>
      <c r="S135" s="26">
        <f t="shared" si="45"/>
        <v>19.376492363901374</v>
      </c>
      <c r="T135" s="203">
        <f t="shared" si="46"/>
        <v>14.78199078274387</v>
      </c>
      <c r="U135" s="77">
        <f t="shared" si="51"/>
        <v>114.09490319704055</v>
      </c>
      <c r="V135" s="4">
        <f t="shared" si="47"/>
        <v>65.905096802959449</v>
      </c>
      <c r="W135" s="4">
        <f t="shared" si="48"/>
        <v>294.09490319704054</v>
      </c>
      <c r="X135" s="35">
        <f t="shared" si="49"/>
        <v>228.18980639408107</v>
      </c>
      <c r="Y135" s="206">
        <f t="shared" si="31"/>
        <v>46.03842824886474</v>
      </c>
      <c r="Z135" s="193">
        <v>150.55799999999999</v>
      </c>
      <c r="AA135" s="19">
        <f t="shared" si="32"/>
        <v>1.3529942569503</v>
      </c>
      <c r="AB135" s="156"/>
    </row>
    <row r="136" spans="1:28">
      <c r="A136" s="23">
        <v>115</v>
      </c>
      <c r="B136" s="3" t="s">
        <v>5</v>
      </c>
      <c r="C136" s="183">
        <v>25</v>
      </c>
      <c r="D136" s="193">
        <f t="shared" si="27"/>
        <v>12.695357679706973</v>
      </c>
      <c r="E136" s="20">
        <f t="shared" si="28"/>
        <v>31.301531892849848</v>
      </c>
      <c r="F136" s="194">
        <f t="shared" si="33"/>
        <v>-1.1113430839571938</v>
      </c>
      <c r="G136" s="20">
        <f t="shared" si="29"/>
        <v>111.43600182218353</v>
      </c>
      <c r="H136" s="5">
        <f t="shared" si="34"/>
        <v>111</v>
      </c>
      <c r="I136" s="5">
        <f t="shared" si="35"/>
        <v>26.160109331011654</v>
      </c>
      <c r="J136" s="29">
        <f t="shared" si="36"/>
        <v>7</v>
      </c>
      <c r="K136" s="29">
        <f t="shared" si="37"/>
        <v>25</v>
      </c>
      <c r="L136" s="29">
        <f t="shared" si="38"/>
        <v>44.640437324046616</v>
      </c>
      <c r="M136" s="175">
        <f t="shared" si="39"/>
        <v>7.429066788145569</v>
      </c>
      <c r="N136" s="170">
        <f t="shared" si="40"/>
        <v>4.570933211854431</v>
      </c>
      <c r="O136" s="14">
        <f t="shared" si="41"/>
        <v>19.429066788145569</v>
      </c>
      <c r="P136" s="50">
        <f t="shared" si="42"/>
        <v>4.5524108271218111</v>
      </c>
      <c r="Q136" s="50">
        <f t="shared" si="43"/>
        <v>19.410544403412949</v>
      </c>
      <c r="R136" s="44">
        <f t="shared" si="44"/>
        <v>4.5524108271218111</v>
      </c>
      <c r="S136" s="26">
        <f t="shared" si="45"/>
        <v>19.410544403412949</v>
      </c>
      <c r="T136" s="203">
        <f t="shared" si="46"/>
        <v>14.858133576291138</v>
      </c>
      <c r="U136" s="77">
        <f t="shared" si="51"/>
        <v>114.74635804390178</v>
      </c>
      <c r="V136" s="4">
        <f t="shared" si="47"/>
        <v>65.253641956098221</v>
      </c>
      <c r="W136" s="4">
        <f t="shared" si="48"/>
        <v>294.74635804390175</v>
      </c>
      <c r="X136" s="35">
        <f t="shared" si="49"/>
        <v>229.49271608780353</v>
      </c>
      <c r="Y136" s="206">
        <f t="shared" si="31"/>
        <v>46.375357679706973</v>
      </c>
      <c r="Z136" s="193">
        <v>150.59800000000001</v>
      </c>
      <c r="AA136" s="19">
        <f t="shared" si="32"/>
        <v>1.3522756208068971</v>
      </c>
      <c r="AB136" s="156"/>
    </row>
    <row r="137" spans="1:28">
      <c r="A137" s="23">
        <v>116</v>
      </c>
      <c r="B137" s="3" t="s">
        <v>5</v>
      </c>
      <c r="C137" s="183">
        <v>26</v>
      </c>
      <c r="D137" s="193">
        <f t="shared" si="27"/>
        <v>13.028904227497971</v>
      </c>
      <c r="E137" s="20">
        <f t="shared" si="28"/>
        <v>32.253613277817628</v>
      </c>
      <c r="F137" s="194">
        <f t="shared" si="33"/>
        <v>-1.3447332132634751</v>
      </c>
      <c r="G137" s="20">
        <f t="shared" si="29"/>
        <v>112.00510750398334</v>
      </c>
      <c r="H137" s="5">
        <f t="shared" si="34"/>
        <v>112</v>
      </c>
      <c r="I137" s="5">
        <f t="shared" si="35"/>
        <v>0.3064502390003554</v>
      </c>
      <c r="J137" s="29">
        <f t="shared" si="36"/>
        <v>7</v>
      </c>
      <c r="K137" s="29">
        <f t="shared" si="37"/>
        <v>28</v>
      </c>
      <c r="L137" s="29">
        <f t="shared" si="38"/>
        <v>1.2258009560014216</v>
      </c>
      <c r="M137" s="175">
        <f t="shared" si="39"/>
        <v>7.4670071669322224</v>
      </c>
      <c r="N137" s="170">
        <f t="shared" si="40"/>
        <v>4.5329928330677776</v>
      </c>
      <c r="O137" s="14">
        <f t="shared" si="41"/>
        <v>19.467007166932223</v>
      </c>
      <c r="P137" s="50">
        <f t="shared" si="42"/>
        <v>4.5105806128467201</v>
      </c>
      <c r="Q137" s="50">
        <f t="shared" si="43"/>
        <v>19.444594946711167</v>
      </c>
      <c r="R137" s="44">
        <f t="shared" si="44"/>
        <v>4.5105806128467201</v>
      </c>
      <c r="S137" s="26">
        <f t="shared" si="45"/>
        <v>19.444594946711167</v>
      </c>
      <c r="T137" s="203">
        <f t="shared" si="46"/>
        <v>14.934014333864447</v>
      </c>
      <c r="U137" s="77">
        <f t="shared" si="51"/>
        <v>115.39379629876987</v>
      </c>
      <c r="V137" s="4">
        <f t="shared" si="47"/>
        <v>64.606203701230129</v>
      </c>
      <c r="W137" s="4">
        <f t="shared" si="48"/>
        <v>295.39379629876987</v>
      </c>
      <c r="X137" s="35">
        <f t="shared" si="49"/>
        <v>230.78759259753974</v>
      </c>
      <c r="Y137" s="206">
        <f t="shared" si="31"/>
        <v>46.708904227497968</v>
      </c>
      <c r="Z137" s="193">
        <v>150.637</v>
      </c>
      <c r="AA137" s="19">
        <f t="shared" si="32"/>
        <v>1.3515755016838893</v>
      </c>
      <c r="AB137" s="156"/>
    </row>
    <row r="138" spans="1:28">
      <c r="A138" s="23">
        <v>117</v>
      </c>
      <c r="B138" s="3" t="s">
        <v>5</v>
      </c>
      <c r="C138" s="183">
        <v>27</v>
      </c>
      <c r="D138" s="193">
        <f t="shared" si="27"/>
        <v>13.358966666659782</v>
      </c>
      <c r="E138" s="20">
        <f t="shared" si="28"/>
        <v>33.20824967803172</v>
      </c>
      <c r="F138" s="194">
        <f t="shared" si="33"/>
        <v>-1.5701199725590387</v>
      </c>
      <c r="G138" s="20">
        <f t="shared" si="29"/>
        <v>112.57210348757908</v>
      </c>
      <c r="H138" s="5">
        <f t="shared" si="34"/>
        <v>112</v>
      </c>
      <c r="I138" s="5">
        <f t="shared" si="35"/>
        <v>34.326209254745095</v>
      </c>
      <c r="J138" s="29">
        <f t="shared" si="36"/>
        <v>7</v>
      </c>
      <c r="K138" s="29">
        <f t="shared" si="37"/>
        <v>30</v>
      </c>
      <c r="L138" s="29">
        <f t="shared" si="38"/>
        <v>17.304837018980379</v>
      </c>
      <c r="M138" s="175">
        <f t="shared" si="39"/>
        <v>7.504806899171939</v>
      </c>
      <c r="N138" s="170">
        <f t="shared" si="40"/>
        <v>4.495193100828061</v>
      </c>
      <c r="O138" s="14">
        <f t="shared" si="41"/>
        <v>19.504806899171939</v>
      </c>
      <c r="P138" s="50">
        <f t="shared" si="42"/>
        <v>4.4690244346187438</v>
      </c>
      <c r="Q138" s="50">
        <f t="shared" si="43"/>
        <v>19.47863823296262</v>
      </c>
      <c r="R138" s="44">
        <f t="shared" si="44"/>
        <v>4.4690244346187438</v>
      </c>
      <c r="S138" s="26">
        <f t="shared" si="45"/>
        <v>19.47863823296262</v>
      </c>
      <c r="T138" s="203">
        <f t="shared" si="46"/>
        <v>15.009613798343876</v>
      </c>
      <c r="U138" s="77">
        <f t="shared" si="51"/>
        <v>116.03704369281195</v>
      </c>
      <c r="V138" s="4">
        <f t="shared" si="47"/>
        <v>63.962956307188051</v>
      </c>
      <c r="W138" s="4">
        <f t="shared" si="48"/>
        <v>296.03704369281195</v>
      </c>
      <c r="X138" s="35">
        <f t="shared" si="49"/>
        <v>232.0740873856239</v>
      </c>
      <c r="Y138" s="206">
        <f t="shared" si="31"/>
        <v>47.038966666659782</v>
      </c>
      <c r="Z138" s="193">
        <v>150.67699999999999</v>
      </c>
      <c r="AA138" s="19">
        <f t="shared" si="32"/>
        <v>1.3508579954413651</v>
      </c>
      <c r="AB138" s="156"/>
    </row>
    <row r="139" spans="1:28">
      <c r="A139" s="23">
        <v>118</v>
      </c>
      <c r="B139" s="3" t="s">
        <v>5</v>
      </c>
      <c r="C139" s="183">
        <v>28</v>
      </c>
      <c r="D139" s="193">
        <f t="shared" si="27"/>
        <v>13.685443824723643</v>
      </c>
      <c r="E139" s="20">
        <f t="shared" si="28"/>
        <v>34.165487277222383</v>
      </c>
      <c r="F139" s="194">
        <f t="shared" si="33"/>
        <v>-1.7872826831337552</v>
      </c>
      <c r="G139" s="20">
        <f t="shared" si="29"/>
        <v>113.13683793521051</v>
      </c>
      <c r="H139" s="5">
        <f t="shared" si="34"/>
        <v>113</v>
      </c>
      <c r="I139" s="5">
        <f t="shared" si="35"/>
        <v>8.2102761126304813</v>
      </c>
      <c r="J139" s="29">
        <f t="shared" si="36"/>
        <v>7</v>
      </c>
      <c r="K139" s="29">
        <f t="shared" si="37"/>
        <v>32</v>
      </c>
      <c r="L139" s="29">
        <f t="shared" si="38"/>
        <v>32.841104450521925</v>
      </c>
      <c r="M139" s="175">
        <f t="shared" si="39"/>
        <v>7.5424558623473672</v>
      </c>
      <c r="N139" s="170">
        <f t="shared" si="40"/>
        <v>4.4575441376526328</v>
      </c>
      <c r="O139" s="14">
        <f t="shared" si="41"/>
        <v>19.542455862347367</v>
      </c>
      <c r="P139" s="50">
        <f t="shared" si="42"/>
        <v>4.4277560929337367</v>
      </c>
      <c r="Q139" s="50">
        <f t="shared" si="43"/>
        <v>19.512667817628472</v>
      </c>
      <c r="R139" s="44">
        <f t="shared" si="44"/>
        <v>4.4277560929337367</v>
      </c>
      <c r="S139" s="26">
        <f t="shared" si="45"/>
        <v>19.512667817628472</v>
      </c>
      <c r="T139" s="203">
        <f t="shared" si="46"/>
        <v>15.084911724694734</v>
      </c>
      <c r="U139" s="77">
        <f t="shared" si="51"/>
        <v>116.67592125369836</v>
      </c>
      <c r="V139" s="4">
        <f t="shared" si="47"/>
        <v>63.324078746301637</v>
      </c>
      <c r="W139" s="4">
        <f t="shared" si="48"/>
        <v>296.67592125369833</v>
      </c>
      <c r="X139" s="35">
        <f t="shared" si="49"/>
        <v>233.3518425073967</v>
      </c>
      <c r="Y139" s="206">
        <f t="shared" si="31"/>
        <v>47.365443824723641</v>
      </c>
      <c r="Z139" s="193">
        <v>150.715</v>
      </c>
      <c r="AA139" s="19">
        <f t="shared" si="32"/>
        <v>1.3501768935929306</v>
      </c>
      <c r="AB139" s="156"/>
    </row>
    <row r="140" spans="1:28">
      <c r="A140" s="23">
        <v>119</v>
      </c>
      <c r="B140" s="3" t="s">
        <v>5</v>
      </c>
      <c r="C140" s="183">
        <v>29</v>
      </c>
      <c r="D140" s="193">
        <f t="shared" si="27"/>
        <v>14.008234612900887</v>
      </c>
      <c r="E140" s="20">
        <f t="shared" si="28"/>
        <v>35.125369794322104</v>
      </c>
      <c r="F140" s="194">
        <f t="shared" si="33"/>
        <v>-1.9960122989450024</v>
      </c>
      <c r="G140" s="20">
        <f t="shared" si="29"/>
        <v>113.69915135099791</v>
      </c>
      <c r="H140" s="5">
        <f t="shared" si="34"/>
        <v>113</v>
      </c>
      <c r="I140" s="5">
        <f t="shared" si="35"/>
        <v>41.949081059874516</v>
      </c>
      <c r="J140" s="29">
        <f t="shared" si="36"/>
        <v>7</v>
      </c>
      <c r="K140" s="29">
        <f t="shared" si="37"/>
        <v>34</v>
      </c>
      <c r="L140" s="29">
        <f t="shared" si="38"/>
        <v>47.796324239498063</v>
      </c>
      <c r="M140" s="175">
        <f t="shared" si="39"/>
        <v>7.5799434233998602</v>
      </c>
      <c r="N140" s="170">
        <f t="shared" si="40"/>
        <v>4.4200565766001398</v>
      </c>
      <c r="O140" s="14">
        <f t="shared" si="41"/>
        <v>19.579943423399861</v>
      </c>
      <c r="P140" s="50">
        <f t="shared" si="42"/>
        <v>4.386789704951056</v>
      </c>
      <c r="Q140" s="50">
        <f t="shared" si="43"/>
        <v>19.546676551750778</v>
      </c>
      <c r="R140" s="44">
        <f t="shared" si="44"/>
        <v>4.386789704951056</v>
      </c>
      <c r="S140" s="26">
        <f t="shared" si="45"/>
        <v>19.546676551750778</v>
      </c>
      <c r="T140" s="203">
        <f t="shared" si="46"/>
        <v>15.159886846799722</v>
      </c>
      <c r="U140" s="77">
        <f t="shared" si="51"/>
        <v>117.31024514447731</v>
      </c>
      <c r="V140" s="4">
        <f t="shared" si="47"/>
        <v>62.689754855522693</v>
      </c>
      <c r="W140" s="4">
        <f t="shared" si="48"/>
        <v>297.31024514447734</v>
      </c>
      <c r="X140" s="35">
        <f t="shared" si="49"/>
        <v>234.62049028895464</v>
      </c>
      <c r="Y140" s="206">
        <f t="shared" si="31"/>
        <v>47.688234612900885</v>
      </c>
      <c r="Z140" s="193">
        <v>150.75399999999999</v>
      </c>
      <c r="AA140" s="19">
        <f t="shared" si="32"/>
        <v>1.3494784035005858</v>
      </c>
      <c r="AB140" s="156"/>
    </row>
    <row r="141" spans="1:28">
      <c r="A141" s="23">
        <v>120</v>
      </c>
      <c r="B141" s="3" t="s">
        <v>5</v>
      </c>
      <c r="C141" s="183">
        <v>30</v>
      </c>
      <c r="D141" s="193">
        <f t="shared" si="27"/>
        <v>14.327238059039418</v>
      </c>
      <c r="E141" s="20">
        <f t="shared" si="28"/>
        <v>36.087938395165388</v>
      </c>
      <c r="F141" s="194">
        <f t="shared" si="33"/>
        <v>-2.1961116400560856</v>
      </c>
      <c r="G141" s="20">
        <f t="shared" si="29"/>
        <v>114.25887633577909</v>
      </c>
      <c r="H141" s="5">
        <f t="shared" si="34"/>
        <v>114</v>
      </c>
      <c r="I141" s="5">
        <f t="shared" si="35"/>
        <v>15.532580146745545</v>
      </c>
      <c r="J141" s="29">
        <f t="shared" si="36"/>
        <v>7</v>
      </c>
      <c r="K141" s="29">
        <f t="shared" si="37"/>
        <v>37</v>
      </c>
      <c r="L141" s="29">
        <f t="shared" si="38"/>
        <v>2.1303205869821795</v>
      </c>
      <c r="M141" s="175">
        <f t="shared" si="39"/>
        <v>7.6172584223852731</v>
      </c>
      <c r="N141" s="170">
        <f t="shared" si="40"/>
        <v>4.3827415776147269</v>
      </c>
      <c r="O141" s="14">
        <f t="shared" si="41"/>
        <v>19.617258422385273</v>
      </c>
      <c r="P141" s="50">
        <f t="shared" si="42"/>
        <v>4.3461397169471256</v>
      </c>
      <c r="Q141" s="50">
        <f t="shared" si="43"/>
        <v>19.580656561717671</v>
      </c>
      <c r="R141" s="44">
        <f t="shared" si="44"/>
        <v>4.3461397169471256</v>
      </c>
      <c r="S141" s="26">
        <f t="shared" si="45"/>
        <v>19.580656561717671</v>
      </c>
      <c r="T141" s="203">
        <f t="shared" si="46"/>
        <v>15.234516844770546</v>
      </c>
      <c r="U141" s="77">
        <f t="shared" si="51"/>
        <v>117.93982650446127</v>
      </c>
      <c r="V141" s="4">
        <f t="shared" si="47"/>
        <v>62.060173495538734</v>
      </c>
      <c r="W141" s="4">
        <f t="shared" si="48"/>
        <v>297.93982650446128</v>
      </c>
      <c r="X141" s="35">
        <f t="shared" si="49"/>
        <v>235.87965300892256</v>
      </c>
      <c r="Y141" s="206">
        <f t="shared" si="31"/>
        <v>48.007238059039416</v>
      </c>
      <c r="Z141" s="193">
        <v>150.792</v>
      </c>
      <c r="AA141" s="19">
        <f t="shared" si="32"/>
        <v>1.3487983446385809</v>
      </c>
      <c r="AB141" s="156"/>
    </row>
    <row r="142" spans="1:28">
      <c r="A142" s="23">
        <v>121</v>
      </c>
      <c r="B142" s="3" t="s">
        <v>6</v>
      </c>
      <c r="C142" s="183">
        <v>1</v>
      </c>
      <c r="D142" s="193">
        <f t="shared" si="27"/>
        <v>14.642353343005944</v>
      </c>
      <c r="E142" s="20">
        <f t="shared" si="28"/>
        <v>37.053231604102564</v>
      </c>
      <c r="F142" s="194">
        <f t="shared" si="33"/>
        <v>-2.3873956114564479</v>
      </c>
      <c r="G142" s="20">
        <f t="shared" si="29"/>
        <v>114.81583734682043</v>
      </c>
      <c r="H142" s="5">
        <f t="shared" si="34"/>
        <v>114</v>
      </c>
      <c r="I142" s="5">
        <f t="shared" si="35"/>
        <v>48.950240809225818</v>
      </c>
      <c r="J142" s="29">
        <f t="shared" si="36"/>
        <v>7</v>
      </c>
      <c r="K142" s="29">
        <f t="shared" si="37"/>
        <v>39</v>
      </c>
      <c r="L142" s="29">
        <f t="shared" si="38"/>
        <v>15.800963236903272</v>
      </c>
      <c r="M142" s="175">
        <f t="shared" si="39"/>
        <v>7.6543891564546955</v>
      </c>
      <c r="N142" s="170">
        <f t="shared" si="40"/>
        <v>4.3456108435453045</v>
      </c>
      <c r="O142" s="14">
        <f t="shared" si="41"/>
        <v>19.654389156454695</v>
      </c>
      <c r="P142" s="50">
        <f t="shared" si="42"/>
        <v>4.3058209166876971</v>
      </c>
      <c r="Q142" s="50">
        <f t="shared" si="43"/>
        <v>19.614599229597086</v>
      </c>
      <c r="R142" s="44">
        <f t="shared" si="44"/>
        <v>4.3058209166876971</v>
      </c>
      <c r="S142" s="26">
        <f t="shared" si="45"/>
        <v>19.614599229597086</v>
      </c>
      <c r="T142" s="203">
        <f t="shared" si="46"/>
        <v>15.308778312909389</v>
      </c>
      <c r="U142" s="77">
        <f t="shared" si="51"/>
        <v>118.56447129297908</v>
      </c>
      <c r="V142" s="4">
        <f t="shared" si="47"/>
        <v>61.435528707020922</v>
      </c>
      <c r="W142" s="4">
        <f t="shared" si="48"/>
        <v>298.56447129297908</v>
      </c>
      <c r="X142" s="35">
        <f t="shared" si="49"/>
        <v>237.12894258595816</v>
      </c>
      <c r="Y142" s="206">
        <f t="shared" si="31"/>
        <v>48.322353343005943</v>
      </c>
      <c r="Z142" s="193">
        <v>150.83000000000001</v>
      </c>
      <c r="AA142" s="19">
        <f t="shared" si="32"/>
        <v>1.3481187997124233</v>
      </c>
      <c r="AB142" s="156"/>
    </row>
    <row r="143" spans="1:28">
      <c r="A143" s="23">
        <v>122</v>
      </c>
      <c r="B143" s="3" t="s">
        <v>6</v>
      </c>
      <c r="C143" s="183">
        <v>2</v>
      </c>
      <c r="D143" s="193">
        <f t="shared" si="27"/>
        <v>14.953479834528821</v>
      </c>
      <c r="E143" s="20">
        <f t="shared" si="28"/>
        <v>38.021285215741578</v>
      </c>
      <c r="F143" s="194">
        <f t="shared" si="33"/>
        <v>-2.5696914070087811</v>
      </c>
      <c r="G143" s="20">
        <f t="shared" si="29"/>
        <v>115.36985046382647</v>
      </c>
      <c r="H143" s="5">
        <f t="shared" si="34"/>
        <v>115</v>
      </c>
      <c r="I143" s="5">
        <f t="shared" si="35"/>
        <v>22.191027829587995</v>
      </c>
      <c r="J143" s="29">
        <f t="shared" si="36"/>
        <v>7</v>
      </c>
      <c r="K143" s="29">
        <f t="shared" si="37"/>
        <v>41</v>
      </c>
      <c r="L143" s="29">
        <f t="shared" si="38"/>
        <v>28.764111318351979</v>
      </c>
      <c r="M143" s="175">
        <f t="shared" si="39"/>
        <v>7.6913233642550978</v>
      </c>
      <c r="N143" s="170">
        <f t="shared" si="40"/>
        <v>4.3086766357449022</v>
      </c>
      <c r="O143" s="14">
        <f t="shared" si="41"/>
        <v>19.691323364255098</v>
      </c>
      <c r="P143" s="50">
        <f t="shared" si="42"/>
        <v>4.2658484456280892</v>
      </c>
      <c r="Q143" s="50">
        <f t="shared" si="43"/>
        <v>19.648495174138287</v>
      </c>
      <c r="R143" s="44">
        <f t="shared" si="44"/>
        <v>4.2658484456280892</v>
      </c>
      <c r="S143" s="26">
        <f t="shared" si="45"/>
        <v>19.648495174138287</v>
      </c>
      <c r="T143" s="203">
        <f t="shared" si="46"/>
        <v>15.382646728510197</v>
      </c>
      <c r="U143" s="77">
        <f t="shared" si="51"/>
        <v>119.18398013695361</v>
      </c>
      <c r="V143" s="4">
        <f t="shared" si="47"/>
        <v>60.816019863046392</v>
      </c>
      <c r="W143" s="4">
        <f t="shared" si="48"/>
        <v>299.18398013695361</v>
      </c>
      <c r="X143" s="35">
        <f t="shared" si="49"/>
        <v>238.36796027390722</v>
      </c>
      <c r="Y143" s="206">
        <f t="shared" si="31"/>
        <v>48.633479834528821</v>
      </c>
      <c r="Z143" s="193">
        <v>150.86799999999999</v>
      </c>
      <c r="AA143" s="19">
        <f t="shared" si="32"/>
        <v>1.347439768204387</v>
      </c>
      <c r="AB143" s="156"/>
    </row>
    <row r="144" spans="1:28">
      <c r="A144" s="23">
        <v>123</v>
      </c>
      <c r="B144" s="3" t="s">
        <v>6</v>
      </c>
      <c r="C144" s="183">
        <v>3</v>
      </c>
      <c r="D144" s="193">
        <f t="shared" si="27"/>
        <v>15.260517133530849</v>
      </c>
      <c r="E144" s="20">
        <f t="shared" si="28"/>
        <v>38.992132207048897</v>
      </c>
      <c r="F144" s="194">
        <f t="shared" si="33"/>
        <v>-2.7428386982858664</v>
      </c>
      <c r="G144" s="20">
        <f t="shared" si="29"/>
        <v>115.92072316283009</v>
      </c>
      <c r="H144" s="5">
        <f t="shared" si="34"/>
        <v>115</v>
      </c>
      <c r="I144" s="5">
        <f t="shared" si="35"/>
        <v>55.243389769805162</v>
      </c>
      <c r="J144" s="29">
        <f t="shared" si="36"/>
        <v>7</v>
      </c>
      <c r="K144" s="29">
        <f t="shared" si="37"/>
        <v>43</v>
      </c>
      <c r="L144" s="29">
        <f t="shared" si="38"/>
        <v>40.973559079220649</v>
      </c>
      <c r="M144" s="175">
        <f t="shared" si="39"/>
        <v>7.7280482108553388</v>
      </c>
      <c r="N144" s="170">
        <f t="shared" si="40"/>
        <v>4.2719517891446612</v>
      </c>
      <c r="O144" s="14">
        <f t="shared" si="41"/>
        <v>19.728048210855338</v>
      </c>
      <c r="P144" s="50">
        <f t="shared" si="42"/>
        <v>4.2262378108398968</v>
      </c>
      <c r="Q144" s="50">
        <f t="shared" si="43"/>
        <v>19.682334232550573</v>
      </c>
      <c r="R144" s="44">
        <f t="shared" si="44"/>
        <v>4.2262378108398968</v>
      </c>
      <c r="S144" s="26">
        <f t="shared" si="45"/>
        <v>19.682334232550573</v>
      </c>
      <c r="T144" s="203">
        <f t="shared" si="46"/>
        <v>15.456096421710676</v>
      </c>
      <c r="U144" s="77">
        <f t="shared" si="51"/>
        <v>119.79814818338548</v>
      </c>
      <c r="V144" s="4">
        <f t="shared" si="47"/>
        <v>60.201851816614521</v>
      </c>
      <c r="W144" s="4">
        <f t="shared" si="48"/>
        <v>299.79814818338548</v>
      </c>
      <c r="X144" s="35">
        <f t="shared" si="49"/>
        <v>239.59629636677096</v>
      </c>
      <c r="Y144" s="206">
        <f t="shared" si="31"/>
        <v>48.940517133530847</v>
      </c>
      <c r="Z144" s="193">
        <v>150.905</v>
      </c>
      <c r="AA144" s="19">
        <f t="shared" si="32"/>
        <v>1.3467790987834647</v>
      </c>
      <c r="AB144" s="156"/>
    </row>
    <row r="145" spans="1:28">
      <c r="A145" s="23">
        <v>124</v>
      </c>
      <c r="B145" s="3" t="s">
        <v>6</v>
      </c>
      <c r="C145" s="183">
        <v>4</v>
      </c>
      <c r="D145" s="193">
        <f t="shared" si="27"/>
        <v>15.563365112975054</v>
      </c>
      <c r="E145" s="20">
        <f t="shared" si="28"/>
        <v>39.965802650057647</v>
      </c>
      <c r="F145" s="194">
        <f t="shared" si="33"/>
        <v>-2.9066898080781209</v>
      </c>
      <c r="G145" s="20">
        <f t="shared" si="29"/>
        <v>116.46825409970927</v>
      </c>
      <c r="H145" s="5">
        <f t="shared" si="34"/>
        <v>116</v>
      </c>
      <c r="I145" s="5">
        <f t="shared" si="35"/>
        <v>28.095245982556207</v>
      </c>
      <c r="J145" s="29">
        <f t="shared" si="36"/>
        <v>7</v>
      </c>
      <c r="K145" s="29">
        <f t="shared" si="37"/>
        <v>45</v>
      </c>
      <c r="L145" s="29">
        <f t="shared" si="38"/>
        <v>52.380983930224829</v>
      </c>
      <c r="M145" s="175">
        <f t="shared" si="39"/>
        <v>7.7645502733139518</v>
      </c>
      <c r="N145" s="170">
        <f t="shared" si="40"/>
        <v>4.2354497266860482</v>
      </c>
      <c r="O145" s="14">
        <f t="shared" si="41"/>
        <v>19.764550273313951</v>
      </c>
      <c r="P145" s="50">
        <f t="shared" si="42"/>
        <v>4.1870048965514126</v>
      </c>
      <c r="Q145" s="50">
        <f t="shared" si="43"/>
        <v>19.716105443179316</v>
      </c>
      <c r="R145" s="44">
        <f t="shared" si="44"/>
        <v>4.1870048965514126</v>
      </c>
      <c r="S145" s="26">
        <f t="shared" si="45"/>
        <v>19.716105443179316</v>
      </c>
      <c r="T145" s="203">
        <f t="shared" si="46"/>
        <v>15.529100546627904</v>
      </c>
      <c r="U145" s="77">
        <f t="shared" si="51"/>
        <v>120.40676495794625</v>
      </c>
      <c r="V145" s="4">
        <f t="shared" si="47"/>
        <v>59.593235042053749</v>
      </c>
      <c r="W145" s="4">
        <f t="shared" si="48"/>
        <v>300.40676495794628</v>
      </c>
      <c r="X145" s="35">
        <f t="shared" si="49"/>
        <v>240.81352991589253</v>
      </c>
      <c r="Y145" s="206">
        <f t="shared" si="31"/>
        <v>49.243365112975056</v>
      </c>
      <c r="Z145" s="193">
        <v>150.941</v>
      </c>
      <c r="AA145" s="19">
        <f t="shared" si="32"/>
        <v>1.3461367515651246</v>
      </c>
      <c r="AB145" s="156"/>
    </row>
    <row r="146" spans="1:28">
      <c r="A146" s="23">
        <v>125</v>
      </c>
      <c r="B146" s="3" t="s">
        <v>6</v>
      </c>
      <c r="C146" s="183">
        <v>5</v>
      </c>
      <c r="D146" s="193">
        <f t="shared" si="27"/>
        <v>15.861923964240065</v>
      </c>
      <c r="E146" s="20">
        <f t="shared" si="28"/>
        <v>40.942323625448083</v>
      </c>
      <c r="F146" s="194">
        <f t="shared" si="33"/>
        <v>-3.0611098683710294</v>
      </c>
      <c r="G146" s="20">
        <f t="shared" si="29"/>
        <v>117.01223290525378</v>
      </c>
      <c r="H146" s="5">
        <f t="shared" si="34"/>
        <v>117</v>
      </c>
      <c r="I146" s="5">
        <f t="shared" si="35"/>
        <v>0.73397431522693068</v>
      </c>
      <c r="J146" s="29">
        <f t="shared" si="36"/>
        <v>7</v>
      </c>
      <c r="K146" s="29">
        <f t="shared" si="37"/>
        <v>48</v>
      </c>
      <c r="L146" s="29">
        <f t="shared" si="38"/>
        <v>2.9358972609077227</v>
      </c>
      <c r="M146" s="175">
        <f t="shared" si="39"/>
        <v>7.800815527016919</v>
      </c>
      <c r="N146" s="170">
        <f t="shared" si="40"/>
        <v>4.199184472983081</v>
      </c>
      <c r="O146" s="14">
        <f t="shared" si="41"/>
        <v>19.800815527016919</v>
      </c>
      <c r="P146" s="50">
        <f t="shared" si="42"/>
        <v>4.1481659751768971</v>
      </c>
      <c r="Q146" s="50">
        <f t="shared" si="43"/>
        <v>19.749797029210736</v>
      </c>
      <c r="R146" s="44">
        <f t="shared" si="44"/>
        <v>4.1481659751768971</v>
      </c>
      <c r="S146" s="26">
        <f t="shared" si="45"/>
        <v>19.749797029210736</v>
      </c>
      <c r="T146" s="203">
        <f t="shared" si="46"/>
        <v>15.601631054033838</v>
      </c>
      <c r="U146" s="77">
        <f t="shared" si="51"/>
        <v>121.00961423102089</v>
      </c>
      <c r="V146" s="4">
        <f t="shared" si="47"/>
        <v>58.99038576897911</v>
      </c>
      <c r="W146" s="4">
        <f t="shared" si="48"/>
        <v>301.00961423102092</v>
      </c>
      <c r="X146" s="35">
        <f t="shared" si="49"/>
        <v>242.01922846204181</v>
      </c>
      <c r="Y146" s="206">
        <f t="shared" si="31"/>
        <v>49.541923964240063</v>
      </c>
      <c r="Z146" s="193">
        <v>150.97800000000001</v>
      </c>
      <c r="AA146" s="19">
        <f t="shared" si="32"/>
        <v>1.3454770401273086</v>
      </c>
      <c r="AB146" s="156"/>
    </row>
    <row r="147" spans="1:28">
      <c r="A147" s="23">
        <v>126</v>
      </c>
      <c r="B147" s="3" t="s">
        <v>6</v>
      </c>
      <c r="C147" s="183">
        <v>6</v>
      </c>
      <c r="D147" s="193">
        <f t="shared" si="27"/>
        <v>16.156094245034168</v>
      </c>
      <c r="E147" s="20">
        <f t="shared" si="28"/>
        <v>41.921719137281556</v>
      </c>
      <c r="F147" s="194">
        <f t="shared" si="33"/>
        <v>-3.2059769626103138</v>
      </c>
      <c r="G147" s="20">
        <f t="shared" si="29"/>
        <v>117.55243999388652</v>
      </c>
      <c r="H147" s="5">
        <f t="shared" si="34"/>
        <v>117</v>
      </c>
      <c r="I147" s="5">
        <f t="shared" si="35"/>
        <v>33.146399633191379</v>
      </c>
      <c r="J147" s="29">
        <f t="shared" si="36"/>
        <v>7</v>
      </c>
      <c r="K147" s="29">
        <f t="shared" si="37"/>
        <v>50</v>
      </c>
      <c r="L147" s="29">
        <f t="shared" si="38"/>
        <v>12.585598532765516</v>
      </c>
      <c r="M147" s="175">
        <f t="shared" si="39"/>
        <v>7.8368293329257677</v>
      </c>
      <c r="N147" s="170">
        <f t="shared" si="40"/>
        <v>4.1631706670742323</v>
      </c>
      <c r="O147" s="14">
        <f t="shared" si="41"/>
        <v>19.836829332925767</v>
      </c>
      <c r="P147" s="50">
        <f t="shared" si="42"/>
        <v>4.1097377176973939</v>
      </c>
      <c r="Q147" s="50">
        <f t="shared" si="43"/>
        <v>19.783396383548929</v>
      </c>
      <c r="R147" s="44">
        <f t="shared" si="44"/>
        <v>4.1097377176973939</v>
      </c>
      <c r="S147" s="26">
        <f t="shared" si="45"/>
        <v>19.783396383548929</v>
      </c>
      <c r="T147" s="203">
        <f t="shared" si="46"/>
        <v>15.673658665851535</v>
      </c>
      <c r="U147" s="77">
        <f t="shared" si="51"/>
        <v>121.6064738926806</v>
      </c>
      <c r="V147" s="4">
        <f t="shared" si="47"/>
        <v>58.393526107319403</v>
      </c>
      <c r="W147" s="4">
        <f t="shared" si="48"/>
        <v>301.60647389268058</v>
      </c>
      <c r="X147" s="35">
        <f t="shared" si="49"/>
        <v>243.21294778536117</v>
      </c>
      <c r="Y147" s="206">
        <f t="shared" si="31"/>
        <v>49.836094245034168</v>
      </c>
      <c r="Z147" s="193">
        <v>151.01400000000001</v>
      </c>
      <c r="AA147" s="19">
        <f t="shared" si="32"/>
        <v>1.3448356240994943</v>
      </c>
      <c r="AB147" s="156"/>
    </row>
    <row r="148" spans="1:28">
      <c r="A148" s="23">
        <v>127</v>
      </c>
      <c r="B148" s="3" t="s">
        <v>6</v>
      </c>
      <c r="C148" s="183">
        <v>7</v>
      </c>
      <c r="D148" s="193">
        <f t="shared" si="27"/>
        <v>16.445776929849785</v>
      </c>
      <c r="E148" s="20">
        <f t="shared" si="28"/>
        <v>42.904010029185834</v>
      </c>
      <c r="F148" s="194">
        <f t="shared" si="33"/>
        <v>-3.3411822520914773</v>
      </c>
      <c r="G148" s="20">
        <f t="shared" si="29"/>
        <v>118.0886463883367</v>
      </c>
      <c r="H148" s="5">
        <f t="shared" si="34"/>
        <v>118</v>
      </c>
      <c r="I148" s="5">
        <f t="shared" si="35"/>
        <v>5.3187833002019147</v>
      </c>
      <c r="J148" s="29">
        <f t="shared" si="36"/>
        <v>7</v>
      </c>
      <c r="K148" s="29">
        <f t="shared" si="37"/>
        <v>52</v>
      </c>
      <c r="L148" s="29">
        <f t="shared" si="38"/>
        <v>21.275133200807659</v>
      </c>
      <c r="M148" s="175">
        <f t="shared" si="39"/>
        <v>7.8725764258891138</v>
      </c>
      <c r="N148" s="170">
        <f t="shared" si="40"/>
        <v>4.1274235741108862</v>
      </c>
      <c r="O148" s="14">
        <f t="shared" si="41"/>
        <v>19.872576425889115</v>
      </c>
      <c r="P148" s="50">
        <f t="shared" si="42"/>
        <v>4.0717372032426953</v>
      </c>
      <c r="Q148" s="50">
        <f t="shared" si="43"/>
        <v>19.816890055020924</v>
      </c>
      <c r="R148" s="44">
        <f t="shared" si="44"/>
        <v>4.0717372032426953</v>
      </c>
      <c r="S148" s="26">
        <f t="shared" si="45"/>
        <v>19.816890055020924</v>
      </c>
      <c r="T148" s="203">
        <f t="shared" si="46"/>
        <v>15.745152851778229</v>
      </c>
      <c r="U148" s="77">
        <f t="shared" si="51"/>
        <v>122.19711583821675</v>
      </c>
      <c r="V148" s="4">
        <f t="shared" si="47"/>
        <v>57.802884161783254</v>
      </c>
      <c r="W148" s="4">
        <f t="shared" si="48"/>
        <v>302.19711583821675</v>
      </c>
      <c r="X148" s="35">
        <f t="shared" si="49"/>
        <v>244.39423167643349</v>
      </c>
      <c r="Y148" s="206">
        <f t="shared" si="31"/>
        <v>50.125776929849785</v>
      </c>
      <c r="Z148" s="193">
        <v>151.04900000000001</v>
      </c>
      <c r="AA148" s="19">
        <f t="shared" si="32"/>
        <v>1.3442124648125355</v>
      </c>
      <c r="AB148" s="156"/>
    </row>
    <row r="149" spans="1:28">
      <c r="A149" s="23">
        <v>128</v>
      </c>
      <c r="B149" s="3" t="s">
        <v>6</v>
      </c>
      <c r="C149" s="183">
        <v>8</v>
      </c>
      <c r="D149" s="193">
        <f t="shared" ref="D149:D212" si="52">ASIN(SIN(_ee*PI()/180)*SIN(((360/365)*(A149-81))*PI()/180))*180/PI()</f>
        <v>16.730873462951589</v>
      </c>
      <c r="E149" s="20">
        <f t="shared" ref="E149:E212" si="53">(180/PI())*ASIN(TAN(D149*PI()/180)*(1/TAN(_ee*PI()/180)))</f>
        <v>43.889213902304739</v>
      </c>
      <c r="F149" s="194">
        <f t="shared" si="33"/>
        <v>-3.466630086329193</v>
      </c>
      <c r="G149" s="20">
        <f t="shared" ref="G149:G212" si="54">ACOS((COS(_z*PI()/180)-SIN(_fi*PI()/180)*SIN(D149*PI()/180))/(COS(_fi*PI()/180)*COS(D149*PI()/180)))*180/PI()</f>
        <v>118.62061356276057</v>
      </c>
      <c r="H149" s="5">
        <f t="shared" si="34"/>
        <v>118</v>
      </c>
      <c r="I149" s="5">
        <f t="shared" si="35"/>
        <v>37.236813765634054</v>
      </c>
      <c r="J149" s="29">
        <f t="shared" si="36"/>
        <v>7</v>
      </c>
      <c r="K149" s="29">
        <f t="shared" si="37"/>
        <v>54</v>
      </c>
      <c r="L149" s="29">
        <f t="shared" si="38"/>
        <v>28.947255062536215</v>
      </c>
      <c r="M149" s="175">
        <f t="shared" si="39"/>
        <v>7.9080409041840385</v>
      </c>
      <c r="N149" s="170">
        <f t="shared" si="40"/>
        <v>4.0919590958159615</v>
      </c>
      <c r="O149" s="14">
        <f t="shared" si="41"/>
        <v>19.908040904184038</v>
      </c>
      <c r="P149" s="50">
        <f t="shared" si="42"/>
        <v>4.0341819277104749</v>
      </c>
      <c r="Q149" s="50">
        <f t="shared" si="43"/>
        <v>19.850263736078553</v>
      </c>
      <c r="R149" s="44">
        <f t="shared" si="44"/>
        <v>4.0341819277104749</v>
      </c>
      <c r="S149" s="26">
        <f t="shared" si="45"/>
        <v>19.850263736078553</v>
      </c>
      <c r="T149" s="203">
        <f t="shared" si="46"/>
        <v>15.816081808368079</v>
      </c>
      <c r="U149" s="77">
        <f t="shared" si="51"/>
        <v>122.7813058660245</v>
      </c>
      <c r="V149" s="4">
        <f t="shared" si="47"/>
        <v>57.218694133975504</v>
      </c>
      <c r="W149" s="4">
        <f t="shared" si="48"/>
        <v>302.78130586602447</v>
      </c>
      <c r="X149" s="35">
        <f t="shared" si="49"/>
        <v>245.56261173204896</v>
      </c>
      <c r="Y149" s="206">
        <f t="shared" ref="Y149:Y212" si="55">90-_fi+D149</f>
        <v>50.410873462951585</v>
      </c>
      <c r="Z149" s="193">
        <v>151.084</v>
      </c>
      <c r="AA149" s="19">
        <f t="shared" ref="AA149:AA212" si="56">_so*(_rsr/Z149)^2</f>
        <v>1.3435897385571745</v>
      </c>
      <c r="AB149" s="156"/>
    </row>
    <row r="150" spans="1:28">
      <c r="A150" s="23">
        <v>129</v>
      </c>
      <c r="B150" s="3" t="s">
        <v>6</v>
      </c>
      <c r="C150" s="183">
        <v>9</v>
      </c>
      <c r="D150" s="193">
        <f t="shared" si="52"/>
        <v>17.011285813883003</v>
      </c>
      <c r="E150" s="20">
        <f t="shared" si="53"/>
        <v>44.87734503534076</v>
      </c>
      <c r="F150" s="194">
        <f t="shared" ref="F150:F213" si="57">7.8*SIN((A150*360/365-2)*PI()/180)+10*SIN((2*A150*360/365+10)*PI()/180)</f>
        <v>-3.5822380972813628</v>
      </c>
      <c r="G150" s="20">
        <f t="shared" si="54"/>
        <v>119.14809330700776</v>
      </c>
      <c r="H150" s="5">
        <f t="shared" ref="H150:H213" si="58">INT(G150)</f>
        <v>119</v>
      </c>
      <c r="I150" s="5">
        <f t="shared" ref="I150:I213" si="59">MOD(G150,1)*60</f>
        <v>8.8855984204653282</v>
      </c>
      <c r="J150" s="29">
        <f t="shared" ref="J150:J213" si="60">(INT(H150/15))</f>
        <v>7</v>
      </c>
      <c r="K150" s="29">
        <f t="shared" ref="K150:K213" si="61">MOD(H150,15)*4+INT(I150/15)</f>
        <v>56</v>
      </c>
      <c r="L150" s="29">
        <f t="shared" ref="L150:L213" si="62">MOD(I150,15)*4</f>
        <v>35.542393681861313</v>
      </c>
      <c r="M150" s="175">
        <f t="shared" ref="M150:M213" si="63">J150+K150/60+L150/3600</f>
        <v>7.9432062204671841</v>
      </c>
      <c r="N150" s="170">
        <f t="shared" ref="N150:N213" si="64">12-M150</f>
        <v>4.0567937795328159</v>
      </c>
      <c r="O150" s="14">
        <f t="shared" ref="O150:O213" si="65">12+M150</f>
        <v>19.943206220467182</v>
      </c>
      <c r="P150" s="50">
        <f t="shared" ref="P150:P213" si="66">N150+F150/60</f>
        <v>3.997089811244793</v>
      </c>
      <c r="Q150" s="50">
        <f t="shared" ref="Q150:Q213" si="67">O150+F150/60</f>
        <v>19.883502252179159</v>
      </c>
      <c r="R150" s="44">
        <f t="shared" ref="R150:R213" si="68">P150-_lam+_nn</f>
        <v>3.997089811244793</v>
      </c>
      <c r="S150" s="26">
        <f t="shared" ref="S150:S213" si="69">Q150-_lam+_nn</f>
        <v>19.883502252179159</v>
      </c>
      <c r="T150" s="203">
        <f t="shared" ref="T150:T213" si="70">S150-R150</f>
        <v>15.886412440934366</v>
      </c>
      <c r="U150" s="77">
        <f t="shared" si="51"/>
        <v>123.35880358978659</v>
      </c>
      <c r="V150" s="4">
        <f t="shared" ref="V150:V213" si="71">180-U150</f>
        <v>56.641196410213411</v>
      </c>
      <c r="W150" s="4">
        <f t="shared" ref="W150:W213" si="72">180+U150</f>
        <v>303.35880358978659</v>
      </c>
      <c r="X150" s="35">
        <f t="shared" ref="X150:X213" si="73">W150-V150</f>
        <v>246.71760717957318</v>
      </c>
      <c r="Y150" s="206">
        <f t="shared" si="55"/>
        <v>50.691285813882999</v>
      </c>
      <c r="Z150" s="193">
        <v>151.119</v>
      </c>
      <c r="AA150" s="19">
        <f t="shared" si="56"/>
        <v>1.3429674449322875</v>
      </c>
      <c r="AB150" s="156"/>
    </row>
    <row r="151" spans="1:28">
      <c r="A151" s="23">
        <v>130</v>
      </c>
      <c r="B151" s="3" t="s">
        <v>6</v>
      </c>
      <c r="C151" s="183">
        <v>10</v>
      </c>
      <c r="D151" s="193">
        <f t="shared" si="52"/>
        <v>17.286916535466307</v>
      </c>
      <c r="E151" s="20">
        <f t="shared" si="53"/>
        <v>45.868414307032161</v>
      </c>
      <c r="F151" s="194">
        <f t="shared" si="57"/>
        <v>-3.6879372773217387</v>
      </c>
      <c r="G151" s="20">
        <f t="shared" si="54"/>
        <v>119.67082761493903</v>
      </c>
      <c r="H151" s="5">
        <f t="shared" si="58"/>
        <v>119</v>
      </c>
      <c r="I151" s="5">
        <f t="shared" si="59"/>
        <v>40.249656896341719</v>
      </c>
      <c r="J151" s="29">
        <f t="shared" si="60"/>
        <v>7</v>
      </c>
      <c r="K151" s="29">
        <f t="shared" si="61"/>
        <v>58</v>
      </c>
      <c r="L151" s="29">
        <f t="shared" si="62"/>
        <v>40.998627585366876</v>
      </c>
      <c r="M151" s="175">
        <f t="shared" si="63"/>
        <v>7.9780551743292687</v>
      </c>
      <c r="N151" s="170">
        <f t="shared" si="64"/>
        <v>4.0219448256707313</v>
      </c>
      <c r="O151" s="14">
        <f t="shared" si="65"/>
        <v>19.97805517432927</v>
      </c>
      <c r="P151" s="50">
        <f t="shared" si="66"/>
        <v>3.9604792043820356</v>
      </c>
      <c r="Q151" s="50">
        <f t="shared" si="67"/>
        <v>19.916589553040573</v>
      </c>
      <c r="R151" s="44">
        <f t="shared" si="68"/>
        <v>3.9604792043820356</v>
      </c>
      <c r="S151" s="26">
        <f t="shared" si="69"/>
        <v>19.916589553040573</v>
      </c>
      <c r="T151" s="203">
        <f t="shared" si="70"/>
        <v>15.956110348658537</v>
      </c>
      <c r="U151" s="77">
        <f t="shared" si="51"/>
        <v>123.92936236707551</v>
      </c>
      <c r="V151" s="4">
        <f t="shared" si="71"/>
        <v>56.070637632924488</v>
      </c>
      <c r="W151" s="4">
        <f t="shared" si="72"/>
        <v>303.9293623670755</v>
      </c>
      <c r="X151" s="35">
        <f t="shared" si="73"/>
        <v>247.858724734151</v>
      </c>
      <c r="Y151" s="206">
        <f t="shared" si="55"/>
        <v>50.966916535466311</v>
      </c>
      <c r="Z151" s="193">
        <v>151.15299999999999</v>
      </c>
      <c r="AA151" s="19">
        <f t="shared" si="56"/>
        <v>1.3423633450110053</v>
      </c>
      <c r="AB151" s="156"/>
    </row>
    <row r="152" spans="1:28">
      <c r="A152" s="23">
        <v>131</v>
      </c>
      <c r="B152" s="3" t="s">
        <v>6</v>
      </c>
      <c r="C152" s="183">
        <v>11</v>
      </c>
      <c r="D152" s="193">
        <f t="shared" si="52"/>
        <v>17.557668824262162</v>
      </c>
      <c r="E152" s="20">
        <f t="shared" si="53"/>
        <v>46.862429121421044</v>
      </c>
      <c r="F152" s="194">
        <f t="shared" si="57"/>
        <v>-3.7836720408746078</v>
      </c>
      <c r="G152" s="20">
        <f t="shared" si="54"/>
        <v>120.18854859990914</v>
      </c>
      <c r="H152" s="5">
        <f t="shared" si="58"/>
        <v>120</v>
      </c>
      <c r="I152" s="5">
        <f t="shared" si="59"/>
        <v>11.312915994548405</v>
      </c>
      <c r="J152" s="29">
        <f t="shared" si="60"/>
        <v>8</v>
      </c>
      <c r="K152" s="29">
        <f t="shared" si="61"/>
        <v>0</v>
      </c>
      <c r="L152" s="29">
        <f t="shared" si="62"/>
        <v>45.251663978193619</v>
      </c>
      <c r="M152" s="175">
        <f t="shared" si="63"/>
        <v>8.0125699066606089</v>
      </c>
      <c r="N152" s="170">
        <f t="shared" si="64"/>
        <v>3.9874300933393911</v>
      </c>
      <c r="O152" s="14">
        <f t="shared" si="65"/>
        <v>20.012569906660609</v>
      </c>
      <c r="P152" s="50">
        <f t="shared" si="66"/>
        <v>3.9243688926581477</v>
      </c>
      <c r="Q152" s="50">
        <f t="shared" si="67"/>
        <v>19.949508705979365</v>
      </c>
      <c r="R152" s="44">
        <f t="shared" si="68"/>
        <v>3.9243688926581477</v>
      </c>
      <c r="S152" s="26">
        <f t="shared" si="69"/>
        <v>19.949508705979365</v>
      </c>
      <c r="T152" s="203">
        <f t="shared" si="70"/>
        <v>16.025139813321218</v>
      </c>
      <c r="U152" s="77">
        <f t="shared" si="51"/>
        <v>124.49272924666349</v>
      </c>
      <c r="V152" s="4">
        <f t="shared" si="71"/>
        <v>55.507270753336513</v>
      </c>
      <c r="W152" s="4">
        <f t="shared" si="72"/>
        <v>304.49272924666349</v>
      </c>
      <c r="X152" s="35">
        <f t="shared" si="73"/>
        <v>248.98545849332697</v>
      </c>
      <c r="Y152" s="206">
        <f t="shared" si="55"/>
        <v>51.237668824262158</v>
      </c>
      <c r="Z152" s="193">
        <v>151.18700000000001</v>
      </c>
      <c r="AA152" s="19">
        <f t="shared" si="56"/>
        <v>1.3417596526066593</v>
      </c>
      <c r="AB152" s="156"/>
    </row>
    <row r="153" spans="1:28">
      <c r="A153" s="23">
        <v>132</v>
      </c>
      <c r="B153" s="3" t="s">
        <v>6</v>
      </c>
      <c r="C153" s="183">
        <v>12</v>
      </c>
      <c r="D153" s="193">
        <f t="shared" si="52"/>
        <v>17.823446583443946</v>
      </c>
      <c r="E153" s="20">
        <f t="shared" si="53"/>
        <v>47.85939333627875</v>
      </c>
      <c r="F153" s="194">
        <f t="shared" si="57"/>
        <v>-3.8694002696443723</v>
      </c>
      <c r="G153" s="20">
        <f t="shared" si="54"/>
        <v>120.700978440735</v>
      </c>
      <c r="H153" s="5">
        <f t="shared" si="58"/>
        <v>120</v>
      </c>
      <c r="I153" s="5">
        <f t="shared" si="59"/>
        <v>42.058706444099982</v>
      </c>
      <c r="J153" s="29">
        <f t="shared" si="60"/>
        <v>8</v>
      </c>
      <c r="K153" s="29">
        <f t="shared" si="61"/>
        <v>2</v>
      </c>
      <c r="L153" s="29">
        <f t="shared" si="62"/>
        <v>48.23482577639993</v>
      </c>
      <c r="M153" s="175">
        <f t="shared" si="63"/>
        <v>8.0467318960489997</v>
      </c>
      <c r="N153" s="170">
        <f t="shared" si="64"/>
        <v>3.9532681039510003</v>
      </c>
      <c r="O153" s="14">
        <f t="shared" si="65"/>
        <v>20.046731896049</v>
      </c>
      <c r="P153" s="50">
        <f t="shared" si="66"/>
        <v>3.8887780994569274</v>
      </c>
      <c r="Q153" s="50">
        <f t="shared" si="67"/>
        <v>19.982241891554928</v>
      </c>
      <c r="R153" s="44">
        <f t="shared" si="68"/>
        <v>3.8887780994569274</v>
      </c>
      <c r="S153" s="26">
        <f t="shared" si="69"/>
        <v>19.982241891554928</v>
      </c>
      <c r="T153" s="203">
        <f t="shared" si="70"/>
        <v>16.093463792097999</v>
      </c>
      <c r="U153" s="77">
        <f t="shared" si="51"/>
        <v>125.04864493699998</v>
      </c>
      <c r="V153" s="4">
        <f t="shared" si="71"/>
        <v>54.951355063000022</v>
      </c>
      <c r="W153" s="4">
        <f t="shared" si="72"/>
        <v>305.04864493699995</v>
      </c>
      <c r="X153" s="35">
        <f t="shared" si="73"/>
        <v>250.09728987399993</v>
      </c>
      <c r="Y153" s="206">
        <f t="shared" si="55"/>
        <v>51.503446583443946</v>
      </c>
      <c r="Z153" s="193">
        <v>151.22</v>
      </c>
      <c r="AA153" s="19">
        <f t="shared" si="56"/>
        <v>1.34117410522876</v>
      </c>
      <c r="AB153" s="156"/>
    </row>
    <row r="154" spans="1:28">
      <c r="A154" s="23">
        <v>133</v>
      </c>
      <c r="B154" s="3" t="s">
        <v>6</v>
      </c>
      <c r="C154" s="183">
        <v>13</v>
      </c>
      <c r="D154" s="193">
        <f t="shared" si="52"/>
        <v>18.084154488031761</v>
      </c>
      <c r="E154" s="20">
        <f t="shared" si="53"/>
        <v>48.859307195067331</v>
      </c>
      <c r="F154" s="194">
        <f t="shared" si="57"/>
        <v>-3.9450933413926457</v>
      </c>
      <c r="G154" s="20">
        <f t="shared" si="54"/>
        <v>121.20782936167055</v>
      </c>
      <c r="H154" s="5">
        <f t="shared" si="58"/>
        <v>121</v>
      </c>
      <c r="I154" s="5">
        <f t="shared" si="59"/>
        <v>12.46976170023288</v>
      </c>
      <c r="J154" s="29">
        <f t="shared" si="60"/>
        <v>8</v>
      </c>
      <c r="K154" s="29">
        <f t="shared" si="61"/>
        <v>4</v>
      </c>
      <c r="L154" s="29">
        <f t="shared" si="62"/>
        <v>49.879046800931519</v>
      </c>
      <c r="M154" s="175">
        <f t="shared" si="63"/>
        <v>8.0805219574447023</v>
      </c>
      <c r="N154" s="170">
        <f t="shared" si="64"/>
        <v>3.9194780425552977</v>
      </c>
      <c r="O154" s="14">
        <f t="shared" si="65"/>
        <v>20.080521957444702</v>
      </c>
      <c r="P154" s="50">
        <f t="shared" si="66"/>
        <v>3.8537264868654204</v>
      </c>
      <c r="Q154" s="50">
        <f t="shared" si="67"/>
        <v>20.014770401754824</v>
      </c>
      <c r="R154" s="44">
        <f t="shared" si="68"/>
        <v>3.8537264868654204</v>
      </c>
      <c r="S154" s="26">
        <f t="shared" si="69"/>
        <v>20.014770401754824</v>
      </c>
      <c r="T154" s="203">
        <f t="shared" si="70"/>
        <v>16.161043914889405</v>
      </c>
      <c r="U154" s="77">
        <f t="shared" si="51"/>
        <v>125.59684379848733</v>
      </c>
      <c r="V154" s="4">
        <f t="shared" si="71"/>
        <v>54.403156201512672</v>
      </c>
      <c r="W154" s="4">
        <f t="shared" si="72"/>
        <v>305.59684379848733</v>
      </c>
      <c r="X154" s="35">
        <f t="shared" si="73"/>
        <v>251.19368759697466</v>
      </c>
      <c r="Y154" s="206">
        <f t="shared" si="55"/>
        <v>51.764154488031764</v>
      </c>
      <c r="Z154" s="193">
        <v>151.25299999999999</v>
      </c>
      <c r="AA154" s="19">
        <f t="shared" si="56"/>
        <v>1.3405889410688223</v>
      </c>
      <c r="AB154" s="156"/>
    </row>
    <row r="155" spans="1:28">
      <c r="A155" s="23">
        <v>134</v>
      </c>
      <c r="B155" s="3" t="s">
        <v>6</v>
      </c>
      <c r="C155" s="183">
        <v>14</v>
      </c>
      <c r="D155" s="193">
        <f t="shared" si="52"/>
        <v>18.339698052420012</v>
      </c>
      <c r="E155" s="20">
        <f t="shared" si="53"/>
        <v>49.862167262824151</v>
      </c>
      <c r="F155" s="194">
        <f t="shared" si="57"/>
        <v>-4.0107361422348875</v>
      </c>
      <c r="G155" s="20">
        <f t="shared" si="54"/>
        <v>121.70880365010183</v>
      </c>
      <c r="H155" s="5">
        <f t="shared" si="58"/>
        <v>121</v>
      </c>
      <c r="I155" s="5">
        <f t="shared" si="59"/>
        <v>42.52821900610968</v>
      </c>
      <c r="J155" s="29">
        <f t="shared" si="60"/>
        <v>8</v>
      </c>
      <c r="K155" s="29">
        <f t="shared" si="61"/>
        <v>6</v>
      </c>
      <c r="L155" s="29">
        <f t="shared" si="62"/>
        <v>50.112876024438719</v>
      </c>
      <c r="M155" s="175">
        <f t="shared" si="63"/>
        <v>8.1139202433401216</v>
      </c>
      <c r="N155" s="170">
        <f t="shared" si="64"/>
        <v>3.8860797566598784</v>
      </c>
      <c r="O155" s="14">
        <f t="shared" si="65"/>
        <v>20.113920243340122</v>
      </c>
      <c r="P155" s="50">
        <f t="shared" si="66"/>
        <v>3.8192341542892967</v>
      </c>
      <c r="Q155" s="50">
        <f t="shared" si="67"/>
        <v>20.047074640969541</v>
      </c>
      <c r="R155" s="44">
        <f t="shared" si="68"/>
        <v>3.8192341542892967</v>
      </c>
      <c r="S155" s="26">
        <f t="shared" si="69"/>
        <v>20.047074640969541</v>
      </c>
      <c r="T155" s="203">
        <f t="shared" si="70"/>
        <v>16.227840486680243</v>
      </c>
      <c r="U155" s="77">
        <f t="shared" si="51"/>
        <v>126.13705386234935</v>
      </c>
      <c r="V155" s="4">
        <f t="shared" si="71"/>
        <v>53.862946137650653</v>
      </c>
      <c r="W155" s="4">
        <f t="shared" si="72"/>
        <v>306.13705386234938</v>
      </c>
      <c r="X155" s="35">
        <f t="shared" si="73"/>
        <v>252.27410772469872</v>
      </c>
      <c r="Y155" s="206">
        <f t="shared" si="55"/>
        <v>52.019698052420011</v>
      </c>
      <c r="Z155" s="193">
        <v>151.285</v>
      </c>
      <c r="AA155" s="19">
        <f t="shared" si="56"/>
        <v>1.3400218748150055</v>
      </c>
      <c r="AB155" s="156"/>
    </row>
    <row r="156" spans="1:28">
      <c r="A156" s="75">
        <v>135</v>
      </c>
      <c r="B156" s="169" t="s">
        <v>6</v>
      </c>
      <c r="C156" s="184">
        <v>15</v>
      </c>
      <c r="D156" s="193">
        <f t="shared" si="52"/>
        <v>18.589983700120868</v>
      </c>
      <c r="E156" s="20">
        <f t="shared" si="53"/>
        <v>50.867966366363795</v>
      </c>
      <c r="F156" s="195">
        <f t="shared" si="57"/>
        <v>-4.0663270624485737</v>
      </c>
      <c r="G156" s="34">
        <f t="shared" si="54"/>
        <v>122.20359371585496</v>
      </c>
      <c r="H156" s="176">
        <f t="shared" si="58"/>
        <v>122</v>
      </c>
      <c r="I156" s="176">
        <f t="shared" si="59"/>
        <v>12.21562295129786</v>
      </c>
      <c r="J156" s="177">
        <f t="shared" si="60"/>
        <v>8</v>
      </c>
      <c r="K156" s="177">
        <f t="shared" si="61"/>
        <v>8</v>
      </c>
      <c r="L156" s="177">
        <f t="shared" si="62"/>
        <v>48.862491805191439</v>
      </c>
      <c r="M156" s="178">
        <f t="shared" si="63"/>
        <v>8.1469062477236633</v>
      </c>
      <c r="N156" s="171">
        <f t="shared" si="64"/>
        <v>3.8530937522763367</v>
      </c>
      <c r="O156" s="64">
        <f t="shared" si="65"/>
        <v>20.146906247723663</v>
      </c>
      <c r="P156" s="65">
        <f t="shared" si="66"/>
        <v>3.7853216345688603</v>
      </c>
      <c r="Q156" s="65">
        <f t="shared" si="67"/>
        <v>20.079134130016186</v>
      </c>
      <c r="R156" s="66">
        <f t="shared" si="68"/>
        <v>3.7853216345688603</v>
      </c>
      <c r="S156" s="33">
        <f t="shared" si="69"/>
        <v>20.079134130016186</v>
      </c>
      <c r="T156" s="204">
        <f t="shared" si="70"/>
        <v>16.293812495447327</v>
      </c>
      <c r="U156" s="79">
        <f t="shared" si="51"/>
        <v>126.66899687904488</v>
      </c>
      <c r="V156" s="67">
        <f t="shared" si="71"/>
        <v>53.331003120955117</v>
      </c>
      <c r="W156" s="67">
        <f t="shared" si="72"/>
        <v>306.66899687904487</v>
      </c>
      <c r="X156" s="37">
        <f t="shared" si="73"/>
        <v>253.33799375808974</v>
      </c>
      <c r="Y156" s="207">
        <f t="shared" si="55"/>
        <v>52.269983700120868</v>
      </c>
      <c r="Z156" s="196">
        <v>151.31700000000001</v>
      </c>
      <c r="AA156" s="210">
        <f t="shared" si="56"/>
        <v>1.3394551682868239</v>
      </c>
      <c r="AB156" s="157"/>
    </row>
    <row r="157" spans="1:28">
      <c r="A157" s="23">
        <v>136</v>
      </c>
      <c r="B157" s="3" t="s">
        <v>6</v>
      </c>
      <c r="C157" s="183">
        <v>16</v>
      </c>
      <c r="D157" s="193">
        <f t="shared" si="52"/>
        <v>18.834918835634483</v>
      </c>
      <c r="E157" s="20">
        <f t="shared" si="53"/>
        <v>51.87669353919776</v>
      </c>
      <c r="F157" s="194">
        <f t="shared" si="57"/>
        <v>-4.1118779758042541</v>
      </c>
      <c r="G157" s="20">
        <f t="shared" si="54"/>
        <v>122.69188219616736</v>
      </c>
      <c r="H157" s="5">
        <f t="shared" si="58"/>
        <v>122</v>
      </c>
      <c r="I157" s="5">
        <f t="shared" si="59"/>
        <v>41.512931770041348</v>
      </c>
      <c r="J157" s="29">
        <f t="shared" si="60"/>
        <v>8</v>
      </c>
      <c r="K157" s="29">
        <f t="shared" si="61"/>
        <v>10</v>
      </c>
      <c r="L157" s="29">
        <f t="shared" si="62"/>
        <v>46.051727080165392</v>
      </c>
      <c r="M157" s="175">
        <f t="shared" si="63"/>
        <v>8.1794588130778223</v>
      </c>
      <c r="N157" s="170">
        <f t="shared" si="64"/>
        <v>3.8205411869221777</v>
      </c>
      <c r="O157" s="14">
        <f t="shared" si="65"/>
        <v>20.179458813077822</v>
      </c>
      <c r="P157" s="50">
        <f t="shared" si="66"/>
        <v>3.7520098873254399</v>
      </c>
      <c r="Q157" s="50">
        <f t="shared" si="67"/>
        <v>20.110927513481084</v>
      </c>
      <c r="R157" s="44">
        <f t="shared" si="68"/>
        <v>3.7520098873254399</v>
      </c>
      <c r="S157" s="26">
        <f t="shared" si="69"/>
        <v>20.110927513481084</v>
      </c>
      <c r="T157" s="203">
        <f t="shared" si="70"/>
        <v>16.358917626155645</v>
      </c>
      <c r="U157" s="77">
        <f t="shared" si="51"/>
        <v>127.1923883993218</v>
      </c>
      <c r="V157" s="4">
        <f t="shared" si="71"/>
        <v>52.8076116006782</v>
      </c>
      <c r="W157" s="4">
        <f t="shared" si="72"/>
        <v>307.19238839932177</v>
      </c>
      <c r="X157" s="35">
        <f t="shared" si="73"/>
        <v>254.38477679864357</v>
      </c>
      <c r="Y157" s="206">
        <f t="shared" si="55"/>
        <v>52.514918835634482</v>
      </c>
      <c r="Z157" s="193">
        <v>151.34800000000001</v>
      </c>
      <c r="AA157" s="19">
        <f t="shared" si="56"/>
        <v>1.3389065140897236</v>
      </c>
      <c r="AB157" s="156"/>
    </row>
    <row r="158" spans="1:28">
      <c r="A158" s="23">
        <v>137</v>
      </c>
      <c r="B158" s="3" t="s">
        <v>6</v>
      </c>
      <c r="C158" s="183">
        <v>17</v>
      </c>
      <c r="D158" s="193">
        <f t="shared" si="52"/>
        <v>19.074411918344609</v>
      </c>
      <c r="E158" s="20">
        <f t="shared" si="53"/>
        <v>52.888333971575655</v>
      </c>
      <c r="F158" s="194">
        <f t="shared" si="57"/>
        <v>-4.1474142024508005</v>
      </c>
      <c r="G158" s="20">
        <f t="shared" si="54"/>
        <v>123.17334211050785</v>
      </c>
      <c r="H158" s="5">
        <f t="shared" si="58"/>
        <v>123</v>
      </c>
      <c r="I158" s="5">
        <f t="shared" si="59"/>
        <v>10.400526630470779</v>
      </c>
      <c r="J158" s="29">
        <f t="shared" si="60"/>
        <v>8</v>
      </c>
      <c r="K158" s="29">
        <f t="shared" si="61"/>
        <v>12</v>
      </c>
      <c r="L158" s="29">
        <f t="shared" si="62"/>
        <v>41.602106521883115</v>
      </c>
      <c r="M158" s="175">
        <f t="shared" si="63"/>
        <v>8.2115561407005231</v>
      </c>
      <c r="N158" s="170">
        <f t="shared" si="64"/>
        <v>3.7884438592994769</v>
      </c>
      <c r="O158" s="14">
        <f t="shared" si="65"/>
        <v>20.211556140700523</v>
      </c>
      <c r="P158" s="50">
        <f t="shared" si="66"/>
        <v>3.7193202892586301</v>
      </c>
      <c r="Q158" s="50">
        <f t="shared" si="67"/>
        <v>20.142432570659675</v>
      </c>
      <c r="R158" s="44">
        <f t="shared" si="68"/>
        <v>3.7193202892586301</v>
      </c>
      <c r="S158" s="26">
        <f t="shared" si="69"/>
        <v>20.142432570659675</v>
      </c>
      <c r="T158" s="203">
        <f t="shared" si="70"/>
        <v>16.423112281401046</v>
      </c>
      <c r="U158" s="77">
        <f t="shared" si="51"/>
        <v>127.70693789113409</v>
      </c>
      <c r="V158" s="4">
        <f t="shared" si="71"/>
        <v>52.293062108865911</v>
      </c>
      <c r="W158" s="4">
        <f t="shared" si="72"/>
        <v>307.70693789113409</v>
      </c>
      <c r="X158" s="35">
        <f t="shared" si="73"/>
        <v>255.41387578226818</v>
      </c>
      <c r="Y158" s="206">
        <f t="shared" si="55"/>
        <v>52.754411918344609</v>
      </c>
      <c r="Z158" s="193">
        <v>151.37899999999999</v>
      </c>
      <c r="AA158" s="19">
        <f t="shared" si="56"/>
        <v>1.3383581969249443</v>
      </c>
      <c r="AB158" s="156"/>
    </row>
    <row r="159" spans="1:28">
      <c r="A159" s="23">
        <v>138</v>
      </c>
      <c r="B159" s="3" t="s">
        <v>6</v>
      </c>
      <c r="C159" s="183">
        <v>18</v>
      </c>
      <c r="D159" s="193">
        <f t="shared" si="52"/>
        <v>19.308372538326218</v>
      </c>
      <c r="E159" s="20">
        <f t="shared" si="53"/>
        <v>53.902868966052452</v>
      </c>
      <c r="F159" s="194">
        <f t="shared" si="57"/>
        <v>-4.1729744554056367</v>
      </c>
      <c r="G159" s="20">
        <f t="shared" si="54"/>
        <v>123.64763706953099</v>
      </c>
      <c r="H159" s="5">
        <f t="shared" si="58"/>
        <v>123</v>
      </c>
      <c r="I159" s="5">
        <f t="shared" si="59"/>
        <v>38.858224171859206</v>
      </c>
      <c r="J159" s="29">
        <f t="shared" si="60"/>
        <v>8</v>
      </c>
      <c r="K159" s="29">
        <f t="shared" si="61"/>
        <v>14</v>
      </c>
      <c r="L159" s="29">
        <f t="shared" si="62"/>
        <v>35.432896687436823</v>
      </c>
      <c r="M159" s="175">
        <f t="shared" si="63"/>
        <v>8.2431758046353991</v>
      </c>
      <c r="N159" s="170">
        <f t="shared" si="64"/>
        <v>3.7568241953646009</v>
      </c>
      <c r="O159" s="14">
        <f t="shared" si="65"/>
        <v>20.243175804635399</v>
      </c>
      <c r="P159" s="50">
        <f t="shared" si="66"/>
        <v>3.6872746211078402</v>
      </c>
      <c r="Q159" s="50">
        <f t="shared" si="67"/>
        <v>20.173626230378638</v>
      </c>
      <c r="R159" s="44">
        <f t="shared" si="68"/>
        <v>3.6872746211078402</v>
      </c>
      <c r="S159" s="26">
        <f t="shared" si="69"/>
        <v>20.173626230378638</v>
      </c>
      <c r="T159" s="203">
        <f t="shared" si="70"/>
        <v>16.486351609270798</v>
      </c>
      <c r="U159" s="77">
        <f t="shared" si="51"/>
        <v>128.21234889574674</v>
      </c>
      <c r="V159" s="4">
        <f t="shared" si="71"/>
        <v>51.787651104253257</v>
      </c>
      <c r="W159" s="4">
        <f t="shared" si="72"/>
        <v>308.21234889574674</v>
      </c>
      <c r="X159" s="35">
        <f t="shared" si="73"/>
        <v>256.42469779149349</v>
      </c>
      <c r="Y159" s="206">
        <f t="shared" si="55"/>
        <v>52.988372538326217</v>
      </c>
      <c r="Z159" s="193">
        <v>151.40899999999999</v>
      </c>
      <c r="AA159" s="19">
        <f t="shared" si="56"/>
        <v>1.3378278880503445</v>
      </c>
      <c r="AB159" s="156"/>
    </row>
    <row r="160" spans="1:28">
      <c r="A160" s="23">
        <v>139</v>
      </c>
      <c r="B160" s="3" t="s">
        <v>6</v>
      </c>
      <c r="C160" s="183">
        <v>19</v>
      </c>
      <c r="D160" s="193">
        <f t="shared" si="52"/>
        <v>19.536711493939354</v>
      </c>
      <c r="E160" s="20">
        <f t="shared" si="53"/>
        <v>54.920275898985793</v>
      </c>
      <c r="F160" s="194">
        <f t="shared" si="57"/>
        <v>-4.1886107707202962</v>
      </c>
      <c r="G160" s="20">
        <f t="shared" si="54"/>
        <v>124.11442154251293</v>
      </c>
      <c r="H160" s="5">
        <f t="shared" si="58"/>
        <v>124</v>
      </c>
      <c r="I160" s="5">
        <f t="shared" si="59"/>
        <v>6.8652925507757345</v>
      </c>
      <c r="J160" s="29">
        <f t="shared" si="60"/>
        <v>8</v>
      </c>
      <c r="K160" s="29">
        <f t="shared" si="61"/>
        <v>16</v>
      </c>
      <c r="L160" s="29">
        <f t="shared" si="62"/>
        <v>27.461170203102938</v>
      </c>
      <c r="M160" s="175">
        <f t="shared" si="63"/>
        <v>8.2742947695008624</v>
      </c>
      <c r="N160" s="170">
        <f t="shared" si="64"/>
        <v>3.7257052304991376</v>
      </c>
      <c r="O160" s="14">
        <f t="shared" si="65"/>
        <v>20.274294769500862</v>
      </c>
      <c r="P160" s="50">
        <f t="shared" si="66"/>
        <v>3.6558950509871329</v>
      </c>
      <c r="Q160" s="50">
        <f t="shared" si="67"/>
        <v>20.204484589988859</v>
      </c>
      <c r="R160" s="44">
        <f t="shared" si="68"/>
        <v>3.6558950509871329</v>
      </c>
      <c r="S160" s="26">
        <f t="shared" si="69"/>
        <v>20.204484589988859</v>
      </c>
      <c r="T160" s="203">
        <f t="shared" si="70"/>
        <v>16.548589539001725</v>
      </c>
      <c r="U160" s="77">
        <f t="shared" si="51"/>
        <v>128.70831922642819</v>
      </c>
      <c r="V160" s="4">
        <f t="shared" si="71"/>
        <v>51.291680773571812</v>
      </c>
      <c r="W160" s="4">
        <f t="shared" si="72"/>
        <v>308.70831922642822</v>
      </c>
      <c r="X160" s="35">
        <f t="shared" si="73"/>
        <v>257.41663845285643</v>
      </c>
      <c r="Y160" s="206">
        <f t="shared" si="55"/>
        <v>53.216711493939357</v>
      </c>
      <c r="Z160" s="193">
        <v>151.43899999999999</v>
      </c>
      <c r="AA160" s="19">
        <f t="shared" si="56"/>
        <v>1.3372978943063993</v>
      </c>
      <c r="AB160" s="156"/>
    </row>
    <row r="161" spans="1:28">
      <c r="A161" s="23">
        <v>140</v>
      </c>
      <c r="B161" s="3" t="s">
        <v>6</v>
      </c>
      <c r="C161" s="183">
        <v>20</v>
      </c>
      <c r="D161" s="193">
        <f t="shared" si="52"/>
        <v>19.759340871071</v>
      </c>
      <c r="E161" s="20">
        <f t="shared" si="53"/>
        <v>55.940528188363572</v>
      </c>
      <c r="F161" s="194">
        <f t="shared" si="57"/>
        <v>-4.194388421411209</v>
      </c>
      <c r="G161" s="20">
        <f t="shared" si="54"/>
        <v>124.57334118762807</v>
      </c>
      <c r="H161" s="5">
        <f t="shared" si="58"/>
        <v>124</v>
      </c>
      <c r="I161" s="5">
        <f t="shared" si="59"/>
        <v>34.400471257684444</v>
      </c>
      <c r="J161" s="29">
        <f t="shared" si="60"/>
        <v>8</v>
      </c>
      <c r="K161" s="29">
        <f t="shared" si="61"/>
        <v>18</v>
      </c>
      <c r="L161" s="29">
        <f t="shared" si="62"/>
        <v>17.601885030737776</v>
      </c>
      <c r="M161" s="175">
        <f t="shared" si="63"/>
        <v>8.3048894125085386</v>
      </c>
      <c r="N161" s="170">
        <f t="shared" si="64"/>
        <v>3.6951105874914614</v>
      </c>
      <c r="O161" s="14">
        <f t="shared" si="65"/>
        <v>20.304889412508537</v>
      </c>
      <c r="P161" s="50">
        <f t="shared" si="66"/>
        <v>3.6252041138012747</v>
      </c>
      <c r="Q161" s="50">
        <f t="shared" si="67"/>
        <v>20.234982938818352</v>
      </c>
      <c r="R161" s="44">
        <f t="shared" si="68"/>
        <v>3.6252041138012747</v>
      </c>
      <c r="S161" s="26">
        <f t="shared" si="69"/>
        <v>20.234982938818352</v>
      </c>
      <c r="T161" s="203">
        <f t="shared" si="70"/>
        <v>16.609778825017077</v>
      </c>
      <c r="U161" s="77">
        <f t="shared" si="51"/>
        <v>129.19454121316704</v>
      </c>
      <c r="V161" s="4">
        <f t="shared" si="71"/>
        <v>50.805458786832958</v>
      </c>
      <c r="W161" s="4">
        <f t="shared" si="72"/>
        <v>309.19454121316704</v>
      </c>
      <c r="X161" s="35">
        <f t="shared" si="73"/>
        <v>258.38908242633408</v>
      </c>
      <c r="Y161" s="206">
        <f t="shared" si="55"/>
        <v>53.439340871070996</v>
      </c>
      <c r="Z161" s="193">
        <v>151.46799999999999</v>
      </c>
      <c r="AA161" s="19">
        <f t="shared" si="56"/>
        <v>1.3367858663351222</v>
      </c>
      <c r="AB161" s="156"/>
    </row>
    <row r="162" spans="1:28">
      <c r="A162" s="23">
        <v>141</v>
      </c>
      <c r="B162" s="3" t="s">
        <v>6</v>
      </c>
      <c r="C162" s="183">
        <v>21</v>
      </c>
      <c r="D162" s="193">
        <f t="shared" si="52"/>
        <v>19.976174123874422</v>
      </c>
      <c r="E162" s="20">
        <f t="shared" si="53"/>
        <v>56.963595268355427</v>
      </c>
      <c r="F162" s="194">
        <f t="shared" si="57"/>
        <v>-4.1903858152649356</v>
      </c>
      <c r="G162" s="20">
        <f t="shared" si="54"/>
        <v>125.02403324938069</v>
      </c>
      <c r="H162" s="5">
        <f t="shared" si="58"/>
        <v>125</v>
      </c>
      <c r="I162" s="5">
        <f t="shared" si="59"/>
        <v>1.4419949628415907</v>
      </c>
      <c r="J162" s="29">
        <f t="shared" si="60"/>
        <v>8</v>
      </c>
      <c r="K162" s="29">
        <f t="shared" si="61"/>
        <v>20</v>
      </c>
      <c r="L162" s="29">
        <f t="shared" si="62"/>
        <v>5.7679798513663627</v>
      </c>
      <c r="M162" s="175">
        <f t="shared" si="63"/>
        <v>8.334935549958713</v>
      </c>
      <c r="N162" s="170">
        <f t="shared" si="64"/>
        <v>3.665064450041287</v>
      </c>
      <c r="O162" s="14">
        <f t="shared" si="65"/>
        <v>20.334935549958715</v>
      </c>
      <c r="P162" s="50">
        <f t="shared" si="66"/>
        <v>3.595224686453538</v>
      </c>
      <c r="Q162" s="50">
        <f t="shared" si="67"/>
        <v>20.265095786370967</v>
      </c>
      <c r="R162" s="44">
        <f t="shared" si="68"/>
        <v>3.595224686453538</v>
      </c>
      <c r="S162" s="26">
        <f t="shared" si="69"/>
        <v>20.265095786370967</v>
      </c>
      <c r="T162" s="203">
        <f t="shared" si="70"/>
        <v>16.66987109991743</v>
      </c>
      <c r="U162" s="77">
        <f t="shared" si="51"/>
        <v>129.67070199684491</v>
      </c>
      <c r="V162" s="4">
        <f t="shared" si="71"/>
        <v>50.329298003155088</v>
      </c>
      <c r="W162" s="4">
        <f t="shared" si="72"/>
        <v>309.67070199684491</v>
      </c>
      <c r="X162" s="35">
        <f t="shared" si="73"/>
        <v>259.34140399368982</v>
      </c>
      <c r="Y162" s="206">
        <f t="shared" si="55"/>
        <v>53.656174123874422</v>
      </c>
      <c r="Z162" s="193">
        <v>151.49600000000001</v>
      </c>
      <c r="AA162" s="19">
        <f t="shared" si="56"/>
        <v>1.336291773483987</v>
      </c>
      <c r="AB162" s="156"/>
    </row>
    <row r="163" spans="1:28">
      <c r="A163" s="23">
        <v>142</v>
      </c>
      <c r="B163" s="3" t="s">
        <v>6</v>
      </c>
      <c r="C163" s="183">
        <v>22</v>
      </c>
      <c r="D163" s="193">
        <f t="shared" si="52"/>
        <v>20.187126156843032</v>
      </c>
      <c r="E163" s="20">
        <f t="shared" si="53"/>
        <v>57.989442570972805</v>
      </c>
      <c r="F163" s="194">
        <f t="shared" si="57"/>
        <v>-4.176694376646358</v>
      </c>
      <c r="G163" s="20">
        <f t="shared" si="54"/>
        <v>125.466127027393</v>
      </c>
      <c r="H163" s="5">
        <f t="shared" si="58"/>
        <v>125</v>
      </c>
      <c r="I163" s="5">
        <f t="shared" si="59"/>
        <v>27.967621643580003</v>
      </c>
      <c r="J163" s="29">
        <f t="shared" si="60"/>
        <v>8</v>
      </c>
      <c r="K163" s="29">
        <f t="shared" si="61"/>
        <v>21</v>
      </c>
      <c r="L163" s="29">
        <f t="shared" si="62"/>
        <v>51.870486574320012</v>
      </c>
      <c r="M163" s="175">
        <f t="shared" si="63"/>
        <v>8.3644084684928668</v>
      </c>
      <c r="N163" s="170">
        <f t="shared" si="64"/>
        <v>3.6355915315071332</v>
      </c>
      <c r="O163" s="14">
        <f t="shared" si="65"/>
        <v>20.364408468492869</v>
      </c>
      <c r="P163" s="50">
        <f t="shared" si="66"/>
        <v>3.5659799585630272</v>
      </c>
      <c r="Q163" s="50">
        <f t="shared" si="67"/>
        <v>20.294796895548764</v>
      </c>
      <c r="R163" s="44">
        <f t="shared" si="68"/>
        <v>3.5659799585630272</v>
      </c>
      <c r="S163" s="26">
        <f t="shared" si="69"/>
        <v>20.294796895548764</v>
      </c>
      <c r="T163" s="203">
        <f t="shared" si="70"/>
        <v>16.728816936985737</v>
      </c>
      <c r="U163" s="77">
        <f t="shared" si="51"/>
        <v>130.1364838762388</v>
      </c>
      <c r="V163" s="4">
        <f t="shared" si="71"/>
        <v>49.863516123761201</v>
      </c>
      <c r="W163" s="4">
        <f t="shared" si="72"/>
        <v>310.1364838762388</v>
      </c>
      <c r="X163" s="35">
        <f t="shared" si="73"/>
        <v>260.2729677524776</v>
      </c>
      <c r="Y163" s="206">
        <f t="shared" si="55"/>
        <v>53.867126156843028</v>
      </c>
      <c r="Z163" s="193">
        <v>151.524</v>
      </c>
      <c r="AA163" s="19">
        <f t="shared" si="56"/>
        <v>1.3357979545166239</v>
      </c>
      <c r="AB163" s="156"/>
    </row>
    <row r="164" spans="1:28">
      <c r="A164" s="23">
        <v>143</v>
      </c>
      <c r="B164" s="3" t="s">
        <v>6</v>
      </c>
      <c r="C164" s="183">
        <v>23</v>
      </c>
      <c r="D164" s="193">
        <f t="shared" si="52"/>
        <v>20.392113408043713</v>
      </c>
      <c r="E164" s="20">
        <f t="shared" si="53"/>
        <v>59.018031515210183</v>
      </c>
      <c r="F164" s="194">
        <f t="shared" si="57"/>
        <v>-4.1534184124573459</v>
      </c>
      <c r="G164" s="20">
        <f t="shared" si="54"/>
        <v>125.89924442056291</v>
      </c>
      <c r="H164" s="5">
        <f t="shared" si="58"/>
        <v>125</v>
      </c>
      <c r="I164" s="5">
        <f t="shared" si="59"/>
        <v>53.954665233774506</v>
      </c>
      <c r="J164" s="29">
        <f t="shared" si="60"/>
        <v>8</v>
      </c>
      <c r="K164" s="29">
        <f t="shared" si="61"/>
        <v>23</v>
      </c>
      <c r="L164" s="29">
        <f t="shared" si="62"/>
        <v>35.818660935098023</v>
      </c>
      <c r="M164" s="175">
        <f t="shared" si="63"/>
        <v>8.3932829613708595</v>
      </c>
      <c r="N164" s="170">
        <f t="shared" si="64"/>
        <v>3.6067170386291405</v>
      </c>
      <c r="O164" s="14">
        <f t="shared" si="65"/>
        <v>20.393282961370858</v>
      </c>
      <c r="P164" s="50">
        <f t="shared" si="66"/>
        <v>3.537493398421518</v>
      </c>
      <c r="Q164" s="50">
        <f t="shared" si="67"/>
        <v>20.324059321163237</v>
      </c>
      <c r="R164" s="44">
        <f t="shared" si="68"/>
        <v>3.537493398421518</v>
      </c>
      <c r="S164" s="26">
        <f t="shared" si="69"/>
        <v>20.324059321163237</v>
      </c>
      <c r="T164" s="203">
        <f t="shared" si="70"/>
        <v>16.786565922741719</v>
      </c>
      <c r="U164" s="77">
        <f t="shared" si="51"/>
        <v>130.59156471111137</v>
      </c>
      <c r="V164" s="4">
        <f t="shared" si="71"/>
        <v>49.408435288888626</v>
      </c>
      <c r="W164" s="4">
        <f t="shared" si="72"/>
        <v>310.59156471111135</v>
      </c>
      <c r="X164" s="35">
        <f t="shared" si="73"/>
        <v>261.18312942222269</v>
      </c>
      <c r="Y164" s="206">
        <f t="shared" si="55"/>
        <v>54.072113408043712</v>
      </c>
      <c r="Z164" s="193">
        <v>151.55199999999999</v>
      </c>
      <c r="AA164" s="19">
        <f t="shared" si="56"/>
        <v>1.3353044092306456</v>
      </c>
      <c r="AB164" s="156"/>
    </row>
    <row r="165" spans="1:28">
      <c r="A165" s="23">
        <v>144</v>
      </c>
      <c r="B165" s="3" t="s">
        <v>6</v>
      </c>
      <c r="C165" s="183">
        <v>24</v>
      </c>
      <c r="D165" s="193">
        <f t="shared" si="52"/>
        <v>20.591053933322723</v>
      </c>
      <c r="E165" s="20">
        <f t="shared" si="53"/>
        <v>60.049319504024822</v>
      </c>
      <c r="F165" s="194">
        <f t="shared" si="57"/>
        <v>-4.1206749624124441</v>
      </c>
      <c r="G165" s="20">
        <f t="shared" si="54"/>
        <v>126.3230005503261</v>
      </c>
      <c r="H165" s="5">
        <f t="shared" si="58"/>
        <v>126</v>
      </c>
      <c r="I165" s="5">
        <f t="shared" si="59"/>
        <v>19.380033019565985</v>
      </c>
      <c r="J165" s="29">
        <f t="shared" si="60"/>
        <v>8</v>
      </c>
      <c r="K165" s="29">
        <f t="shared" si="61"/>
        <v>25</v>
      </c>
      <c r="L165" s="29">
        <f t="shared" si="62"/>
        <v>17.520132078263941</v>
      </c>
      <c r="M165" s="175">
        <f t="shared" si="63"/>
        <v>8.4215333700217396</v>
      </c>
      <c r="N165" s="170">
        <f t="shared" si="64"/>
        <v>3.5784666299782604</v>
      </c>
      <c r="O165" s="14">
        <f t="shared" si="65"/>
        <v>20.421533370021741</v>
      </c>
      <c r="P165" s="50">
        <f t="shared" si="66"/>
        <v>3.509788713938053</v>
      </c>
      <c r="Q165" s="50">
        <f t="shared" si="67"/>
        <v>20.352855453981533</v>
      </c>
      <c r="R165" s="44">
        <f t="shared" si="68"/>
        <v>3.509788713938053</v>
      </c>
      <c r="S165" s="26">
        <f t="shared" si="69"/>
        <v>20.352855453981533</v>
      </c>
      <c r="T165" s="203">
        <f t="shared" si="70"/>
        <v>16.843066740043479</v>
      </c>
      <c r="U165" s="77">
        <f t="shared" ref="U165:U196" si="74">90+(90-ASIN((COS(D165*PI()/180)*SIN(G165*PI()/180))/(SIN(_z*PI()/180)))*180/PI())</f>
        <v>131.03561838446188</v>
      </c>
      <c r="V165" s="4">
        <f t="shared" si="71"/>
        <v>48.964381615538116</v>
      </c>
      <c r="W165" s="4">
        <f t="shared" si="72"/>
        <v>311.03561838446188</v>
      </c>
      <c r="X165" s="35">
        <f t="shared" si="73"/>
        <v>262.07123676892377</v>
      </c>
      <c r="Y165" s="206">
        <f t="shared" si="55"/>
        <v>54.271053933322719</v>
      </c>
      <c r="Z165" s="193">
        <v>151.57900000000001</v>
      </c>
      <c r="AA165" s="19">
        <f t="shared" si="56"/>
        <v>1.3348287495672289</v>
      </c>
      <c r="AB165" s="156"/>
    </row>
    <row r="166" spans="1:28">
      <c r="A166" s="23">
        <v>145</v>
      </c>
      <c r="B166" s="3" t="s">
        <v>6</v>
      </c>
      <c r="C166" s="183">
        <v>25</v>
      </c>
      <c r="D166" s="193">
        <f t="shared" si="52"/>
        <v>20.783867491285619</v>
      </c>
      <c r="E166" s="20">
        <f t="shared" si="53"/>
        <v>61.083259929494133</v>
      </c>
      <c r="F166" s="194">
        <f t="shared" si="57"/>
        <v>-4.0785936338166513</v>
      </c>
      <c r="G166" s="20">
        <f t="shared" si="54"/>
        <v>126.73700446638573</v>
      </c>
      <c r="H166" s="5">
        <f t="shared" si="58"/>
        <v>126</v>
      </c>
      <c r="I166" s="5">
        <f t="shared" si="59"/>
        <v>44.220267983143628</v>
      </c>
      <c r="J166" s="29">
        <f t="shared" si="60"/>
        <v>8</v>
      </c>
      <c r="K166" s="29">
        <f t="shared" si="61"/>
        <v>26</v>
      </c>
      <c r="L166" s="29">
        <f t="shared" si="62"/>
        <v>56.881071932574514</v>
      </c>
      <c r="M166" s="175">
        <f t="shared" si="63"/>
        <v>8.4491336310923817</v>
      </c>
      <c r="N166" s="170">
        <f t="shared" si="64"/>
        <v>3.5508663689076183</v>
      </c>
      <c r="O166" s="14">
        <f t="shared" si="65"/>
        <v>20.44913363109238</v>
      </c>
      <c r="P166" s="50">
        <f t="shared" si="66"/>
        <v>3.4828898083440074</v>
      </c>
      <c r="Q166" s="50">
        <f t="shared" si="67"/>
        <v>20.381157070528769</v>
      </c>
      <c r="R166" s="44">
        <f t="shared" si="68"/>
        <v>3.4828898083440074</v>
      </c>
      <c r="S166" s="26">
        <f t="shared" si="69"/>
        <v>20.381157070528769</v>
      </c>
      <c r="T166" s="203">
        <f t="shared" si="70"/>
        <v>16.89826726218476</v>
      </c>
      <c r="U166" s="77">
        <f t="shared" si="74"/>
        <v>131.46831532674994</v>
      </c>
      <c r="V166" s="4">
        <f t="shared" si="71"/>
        <v>48.531684673250055</v>
      </c>
      <c r="W166" s="4">
        <f t="shared" si="72"/>
        <v>311.46831532674992</v>
      </c>
      <c r="X166" s="35">
        <f t="shared" si="73"/>
        <v>262.93663065349983</v>
      </c>
      <c r="Y166" s="206">
        <f t="shared" si="55"/>
        <v>54.463867491285619</v>
      </c>
      <c r="Z166" s="193">
        <v>151.60499999999999</v>
      </c>
      <c r="AA166" s="19">
        <f t="shared" si="56"/>
        <v>1.3343709471000609</v>
      </c>
      <c r="AB166" s="156"/>
    </row>
    <row r="167" spans="1:28">
      <c r="A167" s="23">
        <v>146</v>
      </c>
      <c r="B167" s="3" t="s">
        <v>6</v>
      </c>
      <c r="C167" s="183">
        <v>26</v>
      </c>
      <c r="D167" s="193">
        <f t="shared" si="52"/>
        <v>20.970475628841772</v>
      </c>
      <c r="E167" s="20">
        <f t="shared" si="53"/>
        <v>62.119802186468668</v>
      </c>
      <c r="F167" s="194">
        <f t="shared" si="57"/>
        <v>-4.0273164210491359</v>
      </c>
      <c r="G167" s="20">
        <f t="shared" si="54"/>
        <v>127.14085993779287</v>
      </c>
      <c r="H167" s="5">
        <f t="shared" si="58"/>
        <v>127</v>
      </c>
      <c r="I167" s="5">
        <f t="shared" si="59"/>
        <v>8.4515962675720857</v>
      </c>
      <c r="J167" s="29">
        <f t="shared" si="60"/>
        <v>8</v>
      </c>
      <c r="K167" s="29">
        <f t="shared" si="61"/>
        <v>28</v>
      </c>
      <c r="L167" s="29">
        <f t="shared" si="62"/>
        <v>33.806385070288343</v>
      </c>
      <c r="M167" s="175">
        <f t="shared" si="63"/>
        <v>8.476057329186192</v>
      </c>
      <c r="N167" s="170">
        <f t="shared" si="64"/>
        <v>3.523942670813808</v>
      </c>
      <c r="O167" s="14">
        <f t="shared" si="65"/>
        <v>20.47605732918619</v>
      </c>
      <c r="P167" s="50">
        <f t="shared" si="66"/>
        <v>3.4568207304629892</v>
      </c>
      <c r="Q167" s="50">
        <f t="shared" si="67"/>
        <v>20.408935388835371</v>
      </c>
      <c r="R167" s="44">
        <f t="shared" si="68"/>
        <v>3.4568207304629892</v>
      </c>
      <c r="S167" s="26">
        <f t="shared" si="69"/>
        <v>20.408935388835371</v>
      </c>
      <c r="T167" s="203">
        <f t="shared" si="70"/>
        <v>16.952114658372381</v>
      </c>
      <c r="U167" s="77">
        <f t="shared" si="74"/>
        <v>131.88932310456096</v>
      </c>
      <c r="V167" s="4">
        <f t="shared" si="71"/>
        <v>48.110676895439042</v>
      </c>
      <c r="W167" s="4">
        <f t="shared" si="72"/>
        <v>311.88932310456096</v>
      </c>
      <c r="X167" s="35">
        <f t="shared" si="73"/>
        <v>263.77864620912192</v>
      </c>
      <c r="Y167" s="206">
        <f t="shared" si="55"/>
        <v>54.650475628841775</v>
      </c>
      <c r="Z167" s="193">
        <v>151.631</v>
      </c>
      <c r="AA167" s="19">
        <f t="shared" si="56"/>
        <v>1.333913380109351</v>
      </c>
      <c r="AB167" s="156"/>
    </row>
    <row r="168" spans="1:28">
      <c r="A168" s="23">
        <v>147</v>
      </c>
      <c r="B168" s="3" t="s">
        <v>6</v>
      </c>
      <c r="C168" s="183">
        <v>27</v>
      </c>
      <c r="D168" s="193">
        <f t="shared" si="52"/>
        <v>21.150801767093423</v>
      </c>
      <c r="E168" s="20">
        <f t="shared" si="53"/>
        <v>63.158891695013885</v>
      </c>
      <c r="F168" s="194">
        <f t="shared" si="57"/>
        <v>-3.9669975099746422</v>
      </c>
      <c r="G168" s="20">
        <f t="shared" si="54"/>
        <v>127.53416633166607</v>
      </c>
      <c r="H168" s="5">
        <f t="shared" si="58"/>
        <v>127</v>
      </c>
      <c r="I168" s="5">
        <f t="shared" si="59"/>
        <v>32.049979899964285</v>
      </c>
      <c r="J168" s="29">
        <f t="shared" si="60"/>
        <v>8</v>
      </c>
      <c r="K168" s="29">
        <f t="shared" si="61"/>
        <v>30</v>
      </c>
      <c r="L168" s="29">
        <f t="shared" si="62"/>
        <v>8.1999195998571395</v>
      </c>
      <c r="M168" s="175">
        <f t="shared" si="63"/>
        <v>8.5022777554444051</v>
      </c>
      <c r="N168" s="170">
        <f t="shared" si="64"/>
        <v>3.4977222445555949</v>
      </c>
      <c r="O168" s="14">
        <f t="shared" si="65"/>
        <v>20.502277755444403</v>
      </c>
      <c r="P168" s="50">
        <f t="shared" si="66"/>
        <v>3.4316056193893507</v>
      </c>
      <c r="Q168" s="50">
        <f t="shared" si="67"/>
        <v>20.436161130278158</v>
      </c>
      <c r="R168" s="44">
        <f t="shared" si="68"/>
        <v>3.4316056193893507</v>
      </c>
      <c r="S168" s="26">
        <f t="shared" si="69"/>
        <v>20.436161130278158</v>
      </c>
      <c r="T168" s="203">
        <f t="shared" si="70"/>
        <v>17.004555510888807</v>
      </c>
      <c r="U168" s="77">
        <f t="shared" si="74"/>
        <v>132.2983070757445</v>
      </c>
      <c r="V168" s="4">
        <f t="shared" si="71"/>
        <v>47.701692924255497</v>
      </c>
      <c r="W168" s="4">
        <f t="shared" si="72"/>
        <v>312.2983070757445</v>
      </c>
      <c r="X168" s="35">
        <f t="shared" si="73"/>
        <v>264.59661415148901</v>
      </c>
      <c r="Y168" s="206">
        <f t="shared" si="55"/>
        <v>54.830801767093419</v>
      </c>
      <c r="Z168" s="193">
        <v>151.65600000000001</v>
      </c>
      <c r="AA168" s="19">
        <f t="shared" si="56"/>
        <v>1.3334736337641813</v>
      </c>
      <c r="AB168" s="156"/>
    </row>
    <row r="169" spans="1:28">
      <c r="A169" s="23">
        <v>148</v>
      </c>
      <c r="B169" s="3" t="s">
        <v>6</v>
      </c>
      <c r="C169" s="183">
        <v>28</v>
      </c>
      <c r="D169" s="193">
        <f t="shared" si="52"/>
        <v>21.324771287339431</v>
      </c>
      <c r="E169" s="20">
        <f t="shared" si="53"/>
        <v>64.200469931906241</v>
      </c>
      <c r="F169" s="194">
        <f t="shared" si="57"/>
        <v>-3.8978030675225881</v>
      </c>
      <c r="G169" s="20">
        <f t="shared" si="54"/>
        <v>127.91651958112489</v>
      </c>
      <c r="H169" s="5">
        <f t="shared" si="58"/>
        <v>127</v>
      </c>
      <c r="I169" s="5">
        <f t="shared" si="59"/>
        <v>54.991174867493271</v>
      </c>
      <c r="J169" s="29">
        <f t="shared" si="60"/>
        <v>8</v>
      </c>
      <c r="K169" s="29">
        <f t="shared" si="61"/>
        <v>31</v>
      </c>
      <c r="L169" s="29">
        <f t="shared" si="62"/>
        <v>39.964699469973084</v>
      </c>
      <c r="M169" s="175">
        <f t="shared" si="63"/>
        <v>8.5277679720749937</v>
      </c>
      <c r="N169" s="170">
        <f t="shared" si="64"/>
        <v>3.4722320279250063</v>
      </c>
      <c r="O169" s="14">
        <f t="shared" si="65"/>
        <v>20.527767972074994</v>
      </c>
      <c r="P169" s="50">
        <f t="shared" si="66"/>
        <v>3.4072686434662964</v>
      </c>
      <c r="Q169" s="50">
        <f t="shared" si="67"/>
        <v>20.462804587616283</v>
      </c>
      <c r="R169" s="44">
        <f t="shared" si="68"/>
        <v>3.4072686434662964</v>
      </c>
      <c r="S169" s="26">
        <f t="shared" si="69"/>
        <v>20.462804587616283</v>
      </c>
      <c r="T169" s="203">
        <f t="shared" si="70"/>
        <v>17.055535944149987</v>
      </c>
      <c r="U169" s="77">
        <f t="shared" si="74"/>
        <v>132.69493111252564</v>
      </c>
      <c r="V169" s="4">
        <f t="shared" si="71"/>
        <v>47.305068887474363</v>
      </c>
      <c r="W169" s="4">
        <f t="shared" si="72"/>
        <v>312.69493111252564</v>
      </c>
      <c r="X169" s="35">
        <f t="shared" si="73"/>
        <v>265.38986222505127</v>
      </c>
      <c r="Y169" s="206">
        <f t="shared" si="55"/>
        <v>55.00477128733943</v>
      </c>
      <c r="Z169" s="193">
        <v>151.68</v>
      </c>
      <c r="AA169" s="19">
        <f t="shared" si="56"/>
        <v>1.3330516818219558</v>
      </c>
      <c r="AB169" s="156"/>
    </row>
    <row r="170" spans="1:28">
      <c r="A170" s="23">
        <v>149</v>
      </c>
      <c r="B170" s="3" t="s">
        <v>6</v>
      </c>
      <c r="C170" s="183">
        <v>29</v>
      </c>
      <c r="D170" s="193">
        <f t="shared" si="52"/>
        <v>21.492311616954879</v>
      </c>
      <c r="E170" s="20">
        <f t="shared" si="53"/>
        <v>65.24447447141911</v>
      </c>
      <c r="F170" s="194">
        <f t="shared" si="57"/>
        <v>-3.8199110166914236</v>
      </c>
      <c r="G170" s="20">
        <f t="shared" si="54"/>
        <v>128.28751324316946</v>
      </c>
      <c r="H170" s="5">
        <f t="shared" si="58"/>
        <v>128</v>
      </c>
      <c r="I170" s="5">
        <f t="shared" si="59"/>
        <v>17.250794590167402</v>
      </c>
      <c r="J170" s="29">
        <f t="shared" si="60"/>
        <v>8</v>
      </c>
      <c r="K170" s="29">
        <f t="shared" si="61"/>
        <v>33</v>
      </c>
      <c r="L170" s="29">
        <f t="shared" si="62"/>
        <v>9.0031783606696081</v>
      </c>
      <c r="M170" s="175">
        <f t="shared" si="63"/>
        <v>8.5525008828779647</v>
      </c>
      <c r="N170" s="170">
        <f t="shared" si="64"/>
        <v>3.4474991171220353</v>
      </c>
      <c r="O170" s="14">
        <f t="shared" si="65"/>
        <v>20.552500882877965</v>
      </c>
      <c r="P170" s="50">
        <f t="shared" si="66"/>
        <v>3.3838339335105116</v>
      </c>
      <c r="Q170" s="50">
        <f t="shared" si="67"/>
        <v>20.488835699266442</v>
      </c>
      <c r="R170" s="44">
        <f t="shared" si="68"/>
        <v>3.3838339335105116</v>
      </c>
      <c r="S170" s="26">
        <f t="shared" si="69"/>
        <v>20.488835699266442</v>
      </c>
      <c r="T170" s="203">
        <f t="shared" si="70"/>
        <v>17.105001765755929</v>
      </c>
      <c r="U170" s="77">
        <f t="shared" si="74"/>
        <v>133.07885839345303</v>
      </c>
      <c r="V170" s="4">
        <f t="shared" si="71"/>
        <v>46.921141606546968</v>
      </c>
      <c r="W170" s="4">
        <f t="shared" si="72"/>
        <v>313.07885839345306</v>
      </c>
      <c r="X170" s="35">
        <f t="shared" si="73"/>
        <v>266.15771678690612</v>
      </c>
      <c r="Y170" s="206">
        <f t="shared" si="55"/>
        <v>55.172311616954879</v>
      </c>
      <c r="Z170" s="193">
        <v>151.70400000000001</v>
      </c>
      <c r="AA170" s="19">
        <f t="shared" si="56"/>
        <v>1.3326299301258453</v>
      </c>
      <c r="AB170" s="156"/>
    </row>
    <row r="171" spans="1:28">
      <c r="A171" s="23">
        <v>150</v>
      </c>
      <c r="B171" s="3" t="s">
        <v>6</v>
      </c>
      <c r="C171" s="183">
        <v>30</v>
      </c>
      <c r="D171" s="193">
        <f t="shared" si="52"/>
        <v>21.653352314899362</v>
      </c>
      <c r="E171" s="20">
        <f t="shared" si="53"/>
        <v>66.290839035597983</v>
      </c>
      <c r="F171" s="194">
        <f t="shared" si="57"/>
        <v>-3.7335107972531976</v>
      </c>
      <c r="G171" s="20">
        <f t="shared" si="54"/>
        <v>128.64673964626911</v>
      </c>
      <c r="H171" s="5">
        <f t="shared" si="58"/>
        <v>128</v>
      </c>
      <c r="I171" s="5">
        <f t="shared" si="59"/>
        <v>38.804378776146677</v>
      </c>
      <c r="J171" s="29">
        <f t="shared" si="60"/>
        <v>8</v>
      </c>
      <c r="K171" s="29">
        <f t="shared" si="61"/>
        <v>34</v>
      </c>
      <c r="L171" s="29">
        <f t="shared" si="62"/>
        <v>35.21751510458671</v>
      </c>
      <c r="M171" s="175">
        <f t="shared" si="63"/>
        <v>8.5764493097512737</v>
      </c>
      <c r="N171" s="170">
        <f t="shared" si="64"/>
        <v>3.4235506902487263</v>
      </c>
      <c r="O171" s="14">
        <f t="shared" si="65"/>
        <v>20.576449309751276</v>
      </c>
      <c r="P171" s="50">
        <f t="shared" si="66"/>
        <v>3.3613255102945061</v>
      </c>
      <c r="Q171" s="50">
        <f t="shared" si="67"/>
        <v>20.514224129797057</v>
      </c>
      <c r="R171" s="44">
        <f t="shared" si="68"/>
        <v>3.3613255102945061</v>
      </c>
      <c r="S171" s="26">
        <f t="shared" si="69"/>
        <v>20.514224129797057</v>
      </c>
      <c r="T171" s="203">
        <f t="shared" si="70"/>
        <v>17.152898619502551</v>
      </c>
      <c r="U171" s="77">
        <f t="shared" si="74"/>
        <v>133.44975226430998</v>
      </c>
      <c r="V171" s="4">
        <f t="shared" si="71"/>
        <v>46.550247735690021</v>
      </c>
      <c r="W171" s="4">
        <f t="shared" si="72"/>
        <v>313.44975226430995</v>
      </c>
      <c r="X171" s="35">
        <f t="shared" si="73"/>
        <v>266.8995045286199</v>
      </c>
      <c r="Y171" s="206">
        <f t="shared" si="55"/>
        <v>55.333352314899358</v>
      </c>
      <c r="Z171" s="193">
        <v>151.727</v>
      </c>
      <c r="AA171" s="19">
        <f t="shared" si="56"/>
        <v>1.3322259392044009</v>
      </c>
      <c r="AB171" s="156"/>
    </row>
    <row r="172" spans="1:28">
      <c r="A172" s="23">
        <v>151</v>
      </c>
      <c r="B172" s="3" t="s">
        <v>6</v>
      </c>
      <c r="C172" s="183">
        <v>31</v>
      </c>
      <c r="D172" s="193">
        <f t="shared" si="52"/>
        <v>21.807825156599943</v>
      </c>
      <c r="E172" s="20">
        <f t="shared" si="53"/>
        <v>67.339493554192387</v>
      </c>
      <c r="F172" s="194">
        <f t="shared" si="57"/>
        <v>-3.6388031124504208</v>
      </c>
      <c r="G172" s="20">
        <f t="shared" si="54"/>
        <v>128.99379112632545</v>
      </c>
      <c r="H172" s="5">
        <f t="shared" si="58"/>
        <v>128</v>
      </c>
      <c r="I172" s="5">
        <f t="shared" si="59"/>
        <v>59.627467579526865</v>
      </c>
      <c r="J172" s="29">
        <f t="shared" si="60"/>
        <v>8</v>
      </c>
      <c r="K172" s="29">
        <f t="shared" si="61"/>
        <v>35</v>
      </c>
      <c r="L172" s="29">
        <f t="shared" si="62"/>
        <v>58.50987031810746</v>
      </c>
      <c r="M172" s="175">
        <f t="shared" si="63"/>
        <v>8.5995860750883644</v>
      </c>
      <c r="N172" s="170">
        <f t="shared" si="64"/>
        <v>3.4004139249116356</v>
      </c>
      <c r="O172" s="14">
        <f t="shared" si="65"/>
        <v>20.599586075088364</v>
      </c>
      <c r="P172" s="50">
        <f t="shared" si="66"/>
        <v>3.3397672063707953</v>
      </c>
      <c r="Q172" s="50">
        <f t="shared" si="67"/>
        <v>20.538939356547523</v>
      </c>
      <c r="R172" s="44">
        <f t="shared" si="68"/>
        <v>3.3397672063707953</v>
      </c>
      <c r="S172" s="26">
        <f t="shared" si="69"/>
        <v>20.538939356547523</v>
      </c>
      <c r="T172" s="203">
        <f t="shared" si="70"/>
        <v>17.199172150176729</v>
      </c>
      <c r="U172" s="77">
        <f t="shared" si="74"/>
        <v>133.80727716727034</v>
      </c>
      <c r="V172" s="4">
        <f t="shared" si="71"/>
        <v>46.192722832729658</v>
      </c>
      <c r="W172" s="4">
        <f t="shared" si="72"/>
        <v>313.80727716727034</v>
      </c>
      <c r="X172" s="35">
        <f t="shared" si="73"/>
        <v>267.61455433454068</v>
      </c>
      <c r="Y172" s="206">
        <f t="shared" si="55"/>
        <v>55.487825156599939</v>
      </c>
      <c r="Z172" s="193">
        <v>151.75</v>
      </c>
      <c r="AA172" s="19">
        <f t="shared" si="56"/>
        <v>1.3318221319617771</v>
      </c>
      <c r="AB172" s="156"/>
    </row>
    <row r="173" spans="1:28">
      <c r="A173" s="23">
        <v>152</v>
      </c>
      <c r="B173" s="3" t="s">
        <v>7</v>
      </c>
      <c r="C173" s="183">
        <v>1</v>
      </c>
      <c r="D173" s="193">
        <f t="shared" si="52"/>
        <v>21.955664217948126</v>
      </c>
      <c r="E173" s="20">
        <f t="shared" si="53"/>
        <v>68.390364234366331</v>
      </c>
      <c r="F173" s="194">
        <f t="shared" si="57"/>
        <v>-3.5359996619939134</v>
      </c>
      <c r="G173" s="20">
        <f t="shared" si="54"/>
        <v>129.32826134845476</v>
      </c>
      <c r="H173" s="5">
        <f t="shared" si="58"/>
        <v>129</v>
      </c>
      <c r="I173" s="5">
        <f t="shared" si="59"/>
        <v>19.695680907285578</v>
      </c>
      <c r="J173" s="29">
        <f t="shared" si="60"/>
        <v>8</v>
      </c>
      <c r="K173" s="29">
        <f t="shared" si="61"/>
        <v>37</v>
      </c>
      <c r="L173" s="29">
        <f t="shared" si="62"/>
        <v>18.782723629142311</v>
      </c>
      <c r="M173" s="175">
        <f t="shared" si="63"/>
        <v>8.6218840898969837</v>
      </c>
      <c r="N173" s="170">
        <f t="shared" si="64"/>
        <v>3.3781159101030163</v>
      </c>
      <c r="O173" s="14">
        <f t="shared" si="65"/>
        <v>20.621884089896984</v>
      </c>
      <c r="P173" s="50">
        <f t="shared" si="66"/>
        <v>3.3191825824031178</v>
      </c>
      <c r="Q173" s="50">
        <f t="shared" si="67"/>
        <v>20.562950762197087</v>
      </c>
      <c r="R173" s="44">
        <f t="shared" si="68"/>
        <v>3.3191825824031178</v>
      </c>
      <c r="S173" s="26">
        <f t="shared" si="69"/>
        <v>20.562950762197087</v>
      </c>
      <c r="T173" s="203">
        <f t="shared" si="70"/>
        <v>17.243768179793967</v>
      </c>
      <c r="U173" s="77">
        <f t="shared" si="74"/>
        <v>134.15109963663673</v>
      </c>
      <c r="V173" s="4">
        <f t="shared" si="71"/>
        <v>45.848900363363271</v>
      </c>
      <c r="W173" s="4">
        <f t="shared" si="72"/>
        <v>314.15109963663673</v>
      </c>
      <c r="X173" s="35">
        <f t="shared" si="73"/>
        <v>268.30219927327346</v>
      </c>
      <c r="Y173" s="206">
        <f t="shared" si="55"/>
        <v>55.635664217948126</v>
      </c>
      <c r="Z173" s="193">
        <v>151.77199999999999</v>
      </c>
      <c r="AA173" s="19">
        <f t="shared" si="56"/>
        <v>1.3314360533264986</v>
      </c>
      <c r="AB173" s="156"/>
    </row>
    <row r="174" spans="1:28">
      <c r="A174" s="23">
        <v>153</v>
      </c>
      <c r="B174" s="3" t="s">
        <v>7</v>
      </c>
      <c r="C174" s="183">
        <v>2</v>
      </c>
      <c r="D174" s="193">
        <f t="shared" si="52"/>
        <v>22.096805958145758</v>
      </c>
      <c r="E174" s="20">
        <f t="shared" si="53"/>
        <v>69.443373640272796</v>
      </c>
      <c r="F174" s="194">
        <f t="shared" si="57"/>
        <v>-3.4253228616867855</v>
      </c>
      <c r="G174" s="20">
        <f t="shared" si="54"/>
        <v>129.64974671070053</v>
      </c>
      <c r="H174" s="5">
        <f t="shared" si="58"/>
        <v>129</v>
      </c>
      <c r="I174" s="5">
        <f t="shared" si="59"/>
        <v>38.984802642031582</v>
      </c>
      <c r="J174" s="29">
        <f t="shared" si="60"/>
        <v>8</v>
      </c>
      <c r="K174" s="29">
        <f t="shared" si="61"/>
        <v>38</v>
      </c>
      <c r="L174" s="29">
        <f t="shared" si="62"/>
        <v>35.939210568126327</v>
      </c>
      <c r="M174" s="175">
        <f t="shared" si="63"/>
        <v>8.6433164473800339</v>
      </c>
      <c r="N174" s="170">
        <f t="shared" si="64"/>
        <v>3.3566835526199661</v>
      </c>
      <c r="O174" s="14">
        <f t="shared" si="65"/>
        <v>20.643316447380034</v>
      </c>
      <c r="P174" s="50">
        <f t="shared" si="66"/>
        <v>3.2995948382585198</v>
      </c>
      <c r="Q174" s="50">
        <f t="shared" si="67"/>
        <v>20.586227733018589</v>
      </c>
      <c r="R174" s="44">
        <f t="shared" si="68"/>
        <v>3.2995948382585198</v>
      </c>
      <c r="S174" s="26">
        <f t="shared" si="69"/>
        <v>20.586227733018589</v>
      </c>
      <c r="T174" s="203">
        <f t="shared" si="70"/>
        <v>17.286632894760068</v>
      </c>
      <c r="U174" s="77">
        <f t="shared" si="74"/>
        <v>134.48088935846016</v>
      </c>
      <c r="V174" s="4">
        <f t="shared" si="71"/>
        <v>45.519110641539839</v>
      </c>
      <c r="W174" s="4">
        <f t="shared" si="72"/>
        <v>314.48088935846016</v>
      </c>
      <c r="X174" s="35">
        <f t="shared" si="73"/>
        <v>268.96177871692032</v>
      </c>
      <c r="Y174" s="206">
        <f t="shared" si="55"/>
        <v>55.776805958145758</v>
      </c>
      <c r="Z174" s="193">
        <v>151.79300000000001</v>
      </c>
      <c r="AA174" s="19">
        <f t="shared" si="56"/>
        <v>1.3310676803049792</v>
      </c>
      <c r="AB174" s="156"/>
    </row>
    <row r="175" spans="1:28">
      <c r="A175" s="23">
        <v>154</v>
      </c>
      <c r="B175" s="3" t="s">
        <v>7</v>
      </c>
      <c r="C175" s="183">
        <v>3</v>
      </c>
      <c r="D175" s="193">
        <f t="shared" si="52"/>
        <v>22.231189301130765</v>
      </c>
      <c r="E175" s="20">
        <f t="shared" si="53"/>
        <v>70.498440782529912</v>
      </c>
      <c r="F175" s="194">
        <f t="shared" si="57"/>
        <v>-3.3070055500154742</v>
      </c>
      <c r="G175" s="20">
        <f t="shared" si="54"/>
        <v>129.95784782435206</v>
      </c>
      <c r="H175" s="5">
        <f t="shared" si="58"/>
        <v>129</v>
      </c>
      <c r="I175" s="5">
        <f t="shared" si="59"/>
        <v>57.470869461123471</v>
      </c>
      <c r="J175" s="29">
        <f t="shared" si="60"/>
        <v>8</v>
      </c>
      <c r="K175" s="29">
        <f t="shared" si="61"/>
        <v>39</v>
      </c>
      <c r="L175" s="29">
        <f t="shared" si="62"/>
        <v>49.883477844493882</v>
      </c>
      <c r="M175" s="175">
        <f t="shared" si="63"/>
        <v>8.6638565216234706</v>
      </c>
      <c r="N175" s="170">
        <f t="shared" si="64"/>
        <v>3.3361434783765294</v>
      </c>
      <c r="O175" s="14">
        <f t="shared" si="65"/>
        <v>20.663856521623472</v>
      </c>
      <c r="P175" s="50">
        <f t="shared" si="66"/>
        <v>3.281026719209605</v>
      </c>
      <c r="Q175" s="50">
        <f t="shared" si="67"/>
        <v>20.608739762456548</v>
      </c>
      <c r="R175" s="44">
        <f t="shared" si="68"/>
        <v>3.281026719209605</v>
      </c>
      <c r="S175" s="26">
        <f t="shared" si="69"/>
        <v>20.608739762456548</v>
      </c>
      <c r="T175" s="203">
        <f t="shared" si="70"/>
        <v>17.327713043246941</v>
      </c>
      <c r="U175" s="77">
        <f t="shared" si="74"/>
        <v>134.79632029021553</v>
      </c>
      <c r="V175" s="4">
        <f t="shared" si="71"/>
        <v>45.203679709784467</v>
      </c>
      <c r="W175" s="4">
        <f t="shared" si="72"/>
        <v>314.79632029021553</v>
      </c>
      <c r="X175" s="35">
        <f t="shared" si="73"/>
        <v>269.59264058043107</v>
      </c>
      <c r="Y175" s="206">
        <f t="shared" si="55"/>
        <v>55.911189301130761</v>
      </c>
      <c r="Z175" s="193">
        <v>151.81399999999999</v>
      </c>
      <c r="AA175" s="19">
        <f t="shared" si="56"/>
        <v>1.3306994601408733</v>
      </c>
      <c r="AB175" s="156"/>
    </row>
    <row r="176" spans="1:28">
      <c r="A176" s="23">
        <v>155</v>
      </c>
      <c r="B176" s="3" t="s">
        <v>7</v>
      </c>
      <c r="C176" s="183">
        <v>4</v>
      </c>
      <c r="D176" s="193">
        <f t="shared" si="52"/>
        <v>22.358755715311442</v>
      </c>
      <c r="E176" s="20">
        <f t="shared" si="53"/>
        <v>71.555481217592146</v>
      </c>
      <c r="F176" s="194">
        <f t="shared" si="57"/>
        <v>-3.1812906820645521</v>
      </c>
      <c r="G176" s="20">
        <f t="shared" si="54"/>
        <v>130.25217106403008</v>
      </c>
      <c r="H176" s="5">
        <f t="shared" si="58"/>
        <v>130</v>
      </c>
      <c r="I176" s="5">
        <f t="shared" si="59"/>
        <v>15.130263841804776</v>
      </c>
      <c r="J176" s="29">
        <f t="shared" si="60"/>
        <v>8</v>
      </c>
      <c r="K176" s="29">
        <f t="shared" si="61"/>
        <v>41</v>
      </c>
      <c r="L176" s="29">
        <f t="shared" si="62"/>
        <v>0.52105536721910539</v>
      </c>
      <c r="M176" s="175">
        <f t="shared" si="63"/>
        <v>8.6834780709353385</v>
      </c>
      <c r="N176" s="170">
        <f t="shared" si="64"/>
        <v>3.3165219290646615</v>
      </c>
      <c r="O176" s="14">
        <f t="shared" si="65"/>
        <v>20.683478070935337</v>
      </c>
      <c r="P176" s="50">
        <f t="shared" si="66"/>
        <v>3.2635004176969189</v>
      </c>
      <c r="Q176" s="50">
        <f t="shared" si="67"/>
        <v>20.630456559567595</v>
      </c>
      <c r="R176" s="44">
        <f t="shared" si="68"/>
        <v>3.2635004176969189</v>
      </c>
      <c r="S176" s="26">
        <f t="shared" si="69"/>
        <v>20.630456559567595</v>
      </c>
      <c r="T176" s="203">
        <f t="shared" si="70"/>
        <v>17.366956141870677</v>
      </c>
      <c r="U176" s="77">
        <f t="shared" si="74"/>
        <v>135.09707183551558</v>
      </c>
      <c r="V176" s="4">
        <f t="shared" si="71"/>
        <v>44.902928164484422</v>
      </c>
      <c r="W176" s="4">
        <f t="shared" si="72"/>
        <v>315.09707183551558</v>
      </c>
      <c r="X176" s="35">
        <f t="shared" si="73"/>
        <v>270.19414367103116</v>
      </c>
      <c r="Y176" s="206">
        <f t="shared" si="55"/>
        <v>56.038755715311439</v>
      </c>
      <c r="Z176" s="193">
        <v>151.834</v>
      </c>
      <c r="AA176" s="19">
        <f t="shared" si="56"/>
        <v>1.3303489163052604</v>
      </c>
      <c r="AB176" s="156"/>
    </row>
    <row r="177" spans="1:28">
      <c r="A177" s="23">
        <v>156</v>
      </c>
      <c r="B177" s="3" t="s">
        <v>7</v>
      </c>
      <c r="C177" s="183">
        <v>5</v>
      </c>
      <c r="D177" s="193">
        <f t="shared" si="52"/>
        <v>22.479449291337001</v>
      </c>
      <c r="E177" s="20">
        <f t="shared" si="53"/>
        <v>72.614407156960169</v>
      </c>
      <c r="F177" s="194">
        <f t="shared" si="57"/>
        <v>-3.0484310111269077</v>
      </c>
      <c r="G177" s="20">
        <f t="shared" si="54"/>
        <v>130.53233017912746</v>
      </c>
      <c r="H177" s="5">
        <f t="shared" si="58"/>
        <v>130</v>
      </c>
      <c r="I177" s="5">
        <f t="shared" si="59"/>
        <v>31.939810747647357</v>
      </c>
      <c r="J177" s="29">
        <f t="shared" si="60"/>
        <v>8</v>
      </c>
      <c r="K177" s="29">
        <f t="shared" si="61"/>
        <v>42</v>
      </c>
      <c r="L177" s="29">
        <f t="shared" si="62"/>
        <v>7.7592429905894278</v>
      </c>
      <c r="M177" s="175">
        <f t="shared" si="63"/>
        <v>8.7021553452751625</v>
      </c>
      <c r="N177" s="170">
        <f t="shared" si="64"/>
        <v>3.2978446547248375</v>
      </c>
      <c r="O177" s="14">
        <f t="shared" si="65"/>
        <v>20.702155345275163</v>
      </c>
      <c r="P177" s="50">
        <f t="shared" si="66"/>
        <v>3.2470374712060557</v>
      </c>
      <c r="Q177" s="50">
        <f t="shared" si="67"/>
        <v>20.651348161756381</v>
      </c>
      <c r="R177" s="44">
        <f t="shared" si="68"/>
        <v>3.2470374712060557</v>
      </c>
      <c r="S177" s="26">
        <f t="shared" si="69"/>
        <v>20.651348161756381</v>
      </c>
      <c r="T177" s="203">
        <f t="shared" si="70"/>
        <v>17.404310690550325</v>
      </c>
      <c r="U177" s="77">
        <f t="shared" si="74"/>
        <v>135.38283006760196</v>
      </c>
      <c r="V177" s="4">
        <f t="shared" si="71"/>
        <v>44.617169932398042</v>
      </c>
      <c r="W177" s="4">
        <f t="shared" si="72"/>
        <v>315.38283006760196</v>
      </c>
      <c r="X177" s="35">
        <f t="shared" si="73"/>
        <v>270.76566013520392</v>
      </c>
      <c r="Y177" s="206">
        <f t="shared" si="55"/>
        <v>56.159449291336998</v>
      </c>
      <c r="Z177" s="193">
        <v>151.85300000000001</v>
      </c>
      <c r="AA177" s="19">
        <f t="shared" si="56"/>
        <v>1.3300160279449229</v>
      </c>
      <c r="AB177" s="156"/>
    </row>
    <row r="178" spans="1:28">
      <c r="A178" s="23">
        <v>157</v>
      </c>
      <c r="B178" s="3" t="s">
        <v>7</v>
      </c>
      <c r="C178" s="183">
        <v>6</v>
      </c>
      <c r="D178" s="193">
        <f t="shared" si="52"/>
        <v>22.593216817632715</v>
      </c>
      <c r="E178" s="20">
        <f t="shared" si="53"/>
        <v>73.675127586124972</v>
      </c>
      <c r="F178" s="194">
        <f t="shared" si="57"/>
        <v>-2.9086887583957299</v>
      </c>
      <c r="G178" s="20">
        <f t="shared" si="54"/>
        <v>130.79794795659612</v>
      </c>
      <c r="H178" s="5">
        <f t="shared" si="58"/>
        <v>130</v>
      </c>
      <c r="I178" s="5">
        <f t="shared" si="59"/>
        <v>47.87687739576711</v>
      </c>
      <c r="J178" s="29">
        <f t="shared" si="60"/>
        <v>8</v>
      </c>
      <c r="K178" s="29">
        <f t="shared" si="61"/>
        <v>43</v>
      </c>
      <c r="L178" s="29">
        <f t="shared" si="62"/>
        <v>11.50750958306844</v>
      </c>
      <c r="M178" s="175">
        <f t="shared" si="63"/>
        <v>8.7198631971064078</v>
      </c>
      <c r="N178" s="170">
        <f t="shared" si="64"/>
        <v>3.2801368028935922</v>
      </c>
      <c r="O178" s="14">
        <f t="shared" si="65"/>
        <v>20.719863197106406</v>
      </c>
      <c r="P178" s="50">
        <f t="shared" si="66"/>
        <v>3.2316586569203301</v>
      </c>
      <c r="Q178" s="50">
        <f t="shared" si="67"/>
        <v>20.671385051133143</v>
      </c>
      <c r="R178" s="44">
        <f t="shared" si="68"/>
        <v>3.2316586569203301</v>
      </c>
      <c r="S178" s="26">
        <f t="shared" si="69"/>
        <v>20.671385051133143</v>
      </c>
      <c r="T178" s="203">
        <f t="shared" si="70"/>
        <v>17.439726394212812</v>
      </c>
      <c r="U178" s="77">
        <f t="shared" si="74"/>
        <v>135.653288994083</v>
      </c>
      <c r="V178" s="4">
        <f t="shared" si="71"/>
        <v>44.346711005917001</v>
      </c>
      <c r="W178" s="4">
        <f t="shared" si="72"/>
        <v>315.65328899408303</v>
      </c>
      <c r="X178" s="35">
        <f t="shared" si="73"/>
        <v>271.30657798816605</v>
      </c>
      <c r="Y178" s="206">
        <f t="shared" si="55"/>
        <v>56.273216817632715</v>
      </c>
      <c r="Z178" s="193">
        <v>151.87200000000001</v>
      </c>
      <c r="AA178" s="19">
        <f t="shared" si="56"/>
        <v>1.3296832645151166</v>
      </c>
      <c r="AB178" s="156"/>
    </row>
    <row r="179" spans="1:28">
      <c r="A179" s="23">
        <v>158</v>
      </c>
      <c r="B179" s="3" t="s">
        <v>7</v>
      </c>
      <c r="C179" s="183">
        <v>7</v>
      </c>
      <c r="D179" s="193">
        <f t="shared" si="52"/>
        <v>22.70000785343009</v>
      </c>
      <c r="E179" s="20">
        <f t="shared" si="53"/>
        <v>74.737548393090876</v>
      </c>
      <c r="F179" s="194">
        <f t="shared" si="57"/>
        <v>-2.7623352711387952</v>
      </c>
      <c r="G179" s="20">
        <f t="shared" si="54"/>
        <v>131.0486579234807</v>
      </c>
      <c r="H179" s="5">
        <f t="shared" si="58"/>
        <v>131</v>
      </c>
      <c r="I179" s="5">
        <f t="shared" si="59"/>
        <v>2.9194754088422314</v>
      </c>
      <c r="J179" s="29">
        <f t="shared" si="60"/>
        <v>8</v>
      </c>
      <c r="K179" s="29">
        <f t="shared" si="61"/>
        <v>44</v>
      </c>
      <c r="L179" s="29">
        <f t="shared" si="62"/>
        <v>11.677901635368926</v>
      </c>
      <c r="M179" s="175">
        <f t="shared" si="63"/>
        <v>8.7365771948987128</v>
      </c>
      <c r="N179" s="170">
        <f t="shared" si="64"/>
        <v>3.2634228051012872</v>
      </c>
      <c r="O179" s="14">
        <f t="shared" si="65"/>
        <v>20.736577194898715</v>
      </c>
      <c r="P179" s="50">
        <f t="shared" si="66"/>
        <v>3.2173838839156406</v>
      </c>
      <c r="Q179" s="50">
        <f t="shared" si="67"/>
        <v>20.690538273713067</v>
      </c>
      <c r="R179" s="44">
        <f t="shared" si="68"/>
        <v>3.2173838839156406</v>
      </c>
      <c r="S179" s="26">
        <f t="shared" si="69"/>
        <v>20.690538273713067</v>
      </c>
      <c r="T179" s="203">
        <f t="shared" si="70"/>
        <v>17.473154389797426</v>
      </c>
      <c r="U179" s="77">
        <f t="shared" si="74"/>
        <v>135.90815185411958</v>
      </c>
      <c r="V179" s="4">
        <f t="shared" si="71"/>
        <v>44.091848145880419</v>
      </c>
      <c r="W179" s="4">
        <f t="shared" si="72"/>
        <v>315.90815185411958</v>
      </c>
      <c r="X179" s="35">
        <f t="shared" si="73"/>
        <v>271.81630370823916</v>
      </c>
      <c r="Y179" s="206">
        <f t="shared" si="55"/>
        <v>56.380007853430087</v>
      </c>
      <c r="Z179" s="193">
        <v>151.88999999999999</v>
      </c>
      <c r="AA179" s="19">
        <f t="shared" si="56"/>
        <v>1.3293681301340186</v>
      </c>
      <c r="AB179" s="156"/>
    </row>
    <row r="180" spans="1:28">
      <c r="A180" s="23">
        <v>159</v>
      </c>
      <c r="B180" s="3" t="s">
        <v>7</v>
      </c>
      <c r="C180" s="183">
        <v>8</v>
      </c>
      <c r="D180" s="193">
        <f t="shared" si="52"/>
        <v>22.799774799025922</v>
      </c>
      <c r="E180" s="20">
        <f t="shared" si="53"/>
        <v>75.801572506268798</v>
      </c>
      <c r="F180" s="194">
        <f t="shared" si="57"/>
        <v>-2.6096506697695467</v>
      </c>
      <c r="G180" s="20">
        <f t="shared" si="54"/>
        <v>131.284106076059</v>
      </c>
      <c r="H180" s="5">
        <f t="shared" si="58"/>
        <v>131</v>
      </c>
      <c r="I180" s="5">
        <f t="shared" si="59"/>
        <v>17.046364563540237</v>
      </c>
      <c r="J180" s="29">
        <f t="shared" si="60"/>
        <v>8</v>
      </c>
      <c r="K180" s="29">
        <f t="shared" si="61"/>
        <v>45</v>
      </c>
      <c r="L180" s="29">
        <f t="shared" si="62"/>
        <v>8.1854582541609489</v>
      </c>
      <c r="M180" s="175">
        <f t="shared" si="63"/>
        <v>8.7522737384039342</v>
      </c>
      <c r="N180" s="170">
        <f t="shared" si="64"/>
        <v>3.2477262615960658</v>
      </c>
      <c r="O180" s="14">
        <f t="shared" si="65"/>
        <v>20.752273738403936</v>
      </c>
      <c r="P180" s="50">
        <f t="shared" si="66"/>
        <v>3.2042320837665734</v>
      </c>
      <c r="Q180" s="50">
        <f t="shared" si="67"/>
        <v>20.708779560574442</v>
      </c>
      <c r="R180" s="44">
        <f t="shared" si="68"/>
        <v>3.2042320837665734</v>
      </c>
      <c r="S180" s="26">
        <f t="shared" si="69"/>
        <v>20.708779560574442</v>
      </c>
      <c r="T180" s="203">
        <f t="shared" si="70"/>
        <v>17.504547476807868</v>
      </c>
      <c r="U180" s="77">
        <f t="shared" si="74"/>
        <v>136.1471324380247</v>
      </c>
      <c r="V180" s="4">
        <f t="shared" si="71"/>
        <v>43.852867561975302</v>
      </c>
      <c r="W180" s="4">
        <f t="shared" si="72"/>
        <v>316.1471324380247</v>
      </c>
      <c r="X180" s="35">
        <f t="shared" si="73"/>
        <v>272.2942648760494</v>
      </c>
      <c r="Y180" s="206">
        <f t="shared" si="55"/>
        <v>56.479774799025918</v>
      </c>
      <c r="Z180" s="193">
        <v>151.90700000000001</v>
      </c>
      <c r="AA180" s="19">
        <f t="shared" si="56"/>
        <v>1.3290706060743727</v>
      </c>
      <c r="AB180" s="156"/>
    </row>
    <row r="181" spans="1:28">
      <c r="A181" s="23">
        <v>160</v>
      </c>
      <c r="B181" s="3" t="s">
        <v>7</v>
      </c>
      <c r="C181" s="183">
        <v>9</v>
      </c>
      <c r="D181" s="193">
        <f t="shared" si="52"/>
        <v>22.89247296300983</v>
      </c>
      <c r="E181" s="20">
        <f t="shared" si="53"/>
        <v>76.867100041484264</v>
      </c>
      <c r="F181" s="194">
        <f t="shared" si="57"/>
        <v>-2.450923484242379</v>
      </c>
      <c r="G181" s="20">
        <f t="shared" si="54"/>
        <v>131.50395262100332</v>
      </c>
      <c r="H181" s="5">
        <f t="shared" si="58"/>
        <v>131</v>
      </c>
      <c r="I181" s="5">
        <f t="shared" si="59"/>
        <v>30.237157260199297</v>
      </c>
      <c r="J181" s="29">
        <f t="shared" si="60"/>
        <v>8</v>
      </c>
      <c r="K181" s="29">
        <f t="shared" si="61"/>
        <v>46</v>
      </c>
      <c r="L181" s="29">
        <f t="shared" si="62"/>
        <v>0.94862904079718646</v>
      </c>
      <c r="M181" s="175">
        <f t="shared" si="63"/>
        <v>8.766930174733556</v>
      </c>
      <c r="N181" s="170">
        <f t="shared" si="64"/>
        <v>3.233069825266444</v>
      </c>
      <c r="O181" s="14">
        <f t="shared" si="65"/>
        <v>20.766930174733556</v>
      </c>
      <c r="P181" s="50">
        <f t="shared" si="66"/>
        <v>3.1922211005290713</v>
      </c>
      <c r="Q181" s="50">
        <f t="shared" si="67"/>
        <v>20.726081449996183</v>
      </c>
      <c r="R181" s="44">
        <f t="shared" si="68"/>
        <v>3.1922211005290713</v>
      </c>
      <c r="S181" s="26">
        <f t="shared" si="69"/>
        <v>20.726081449996183</v>
      </c>
      <c r="T181" s="203">
        <f t="shared" si="70"/>
        <v>17.533860349467112</v>
      </c>
      <c r="U181" s="77">
        <f t="shared" si="74"/>
        <v>136.36995641807852</v>
      </c>
      <c r="V181" s="4">
        <f t="shared" si="71"/>
        <v>43.630043581921484</v>
      </c>
      <c r="W181" s="4">
        <f t="shared" si="72"/>
        <v>316.36995641807852</v>
      </c>
      <c r="X181" s="35">
        <f t="shared" si="73"/>
        <v>272.73991283615703</v>
      </c>
      <c r="Y181" s="206">
        <f t="shared" si="55"/>
        <v>56.57247296300983</v>
      </c>
      <c r="Z181" s="193">
        <v>151.92400000000001</v>
      </c>
      <c r="AA181" s="19">
        <f t="shared" si="56"/>
        <v>1.3287731818862296</v>
      </c>
      <c r="AB181" s="156"/>
    </row>
    <row r="182" spans="1:28">
      <c r="A182" s="23">
        <v>161</v>
      </c>
      <c r="B182" s="3" t="s">
        <v>7</v>
      </c>
      <c r="C182" s="183">
        <v>10</v>
      </c>
      <c r="D182" s="193">
        <f t="shared" si="52"/>
        <v>22.97806062620613</v>
      </c>
      <c r="E182" s="20">
        <f t="shared" si="53"/>
        <v>77.934028457786582</v>
      </c>
      <c r="F182" s="194">
        <f t="shared" si="57"/>
        <v>-2.2864502802125282</v>
      </c>
      <c r="G182" s="20">
        <f t="shared" si="54"/>
        <v>131.70787371266664</v>
      </c>
      <c r="H182" s="5">
        <f t="shared" si="58"/>
        <v>131</v>
      </c>
      <c r="I182" s="5">
        <f t="shared" si="59"/>
        <v>42.472422759998381</v>
      </c>
      <c r="J182" s="29">
        <f t="shared" si="60"/>
        <v>8</v>
      </c>
      <c r="K182" s="29">
        <f t="shared" si="61"/>
        <v>46</v>
      </c>
      <c r="L182" s="29">
        <f t="shared" si="62"/>
        <v>49.889691039993522</v>
      </c>
      <c r="M182" s="175">
        <f t="shared" si="63"/>
        <v>8.7805249141777768</v>
      </c>
      <c r="N182" s="170">
        <f t="shared" si="64"/>
        <v>3.2194750858222232</v>
      </c>
      <c r="O182" s="14">
        <f t="shared" si="65"/>
        <v>20.780524914177775</v>
      </c>
      <c r="P182" s="50">
        <f t="shared" si="66"/>
        <v>3.1813675811520143</v>
      </c>
      <c r="Q182" s="50">
        <f t="shared" si="67"/>
        <v>20.742417409507567</v>
      </c>
      <c r="R182" s="44">
        <f t="shared" si="68"/>
        <v>3.1813675811520143</v>
      </c>
      <c r="S182" s="26">
        <f t="shared" si="69"/>
        <v>20.742417409507567</v>
      </c>
      <c r="T182" s="203">
        <f t="shared" si="70"/>
        <v>17.561049828355554</v>
      </c>
      <c r="U182" s="77">
        <f t="shared" si="74"/>
        <v>136.5763626782994</v>
      </c>
      <c r="V182" s="4">
        <f t="shared" si="71"/>
        <v>43.423637321700596</v>
      </c>
      <c r="W182" s="4">
        <f t="shared" si="72"/>
        <v>316.5763626782994</v>
      </c>
      <c r="X182" s="35">
        <f t="shared" si="73"/>
        <v>273.15272535659881</v>
      </c>
      <c r="Y182" s="206">
        <f t="shared" si="55"/>
        <v>56.658060626206129</v>
      </c>
      <c r="Z182" s="193">
        <v>151.94</v>
      </c>
      <c r="AA182" s="19">
        <f t="shared" si="56"/>
        <v>1.3284933444306364</v>
      </c>
      <c r="AB182" s="156"/>
    </row>
    <row r="183" spans="1:28">
      <c r="A183" s="23">
        <v>162</v>
      </c>
      <c r="B183" s="3" t="s">
        <v>7</v>
      </c>
      <c r="C183" s="183">
        <v>11</v>
      </c>
      <c r="D183" s="193">
        <f t="shared" si="52"/>
        <v>23.056499102084874</v>
      </c>
      <c r="E183" s="20">
        <f t="shared" si="53"/>
        <v>79.002252721702121</v>
      </c>
      <c r="F183" s="194">
        <f t="shared" si="57"/>
        <v>-2.1165352754130784</v>
      </c>
      <c r="G183" s="20">
        <f t="shared" si="54"/>
        <v>131.89556316947929</v>
      </c>
      <c r="H183" s="5">
        <f t="shared" si="58"/>
        <v>131</v>
      </c>
      <c r="I183" s="5">
        <f t="shared" si="59"/>
        <v>53.733790168757309</v>
      </c>
      <c r="J183" s="29">
        <f t="shared" si="60"/>
        <v>8</v>
      </c>
      <c r="K183" s="29">
        <f t="shared" si="61"/>
        <v>47</v>
      </c>
      <c r="L183" s="29">
        <f t="shared" si="62"/>
        <v>34.935160675029238</v>
      </c>
      <c r="M183" s="175">
        <f t="shared" si="63"/>
        <v>8.793037544631952</v>
      </c>
      <c r="N183" s="170">
        <f t="shared" si="64"/>
        <v>3.206962455368048</v>
      </c>
      <c r="O183" s="14">
        <f t="shared" si="65"/>
        <v>20.79303754463195</v>
      </c>
      <c r="P183" s="50">
        <f t="shared" si="66"/>
        <v>3.1716868674444969</v>
      </c>
      <c r="Q183" s="50">
        <f t="shared" si="67"/>
        <v>20.7577619567084</v>
      </c>
      <c r="R183" s="44">
        <f t="shared" si="68"/>
        <v>3.1716868674444969</v>
      </c>
      <c r="S183" s="26">
        <f t="shared" si="69"/>
        <v>20.7577619567084</v>
      </c>
      <c r="T183" s="203">
        <f t="shared" si="70"/>
        <v>17.586075089263904</v>
      </c>
      <c r="U183" s="77">
        <f t="shared" si="74"/>
        <v>136.7661046299977</v>
      </c>
      <c r="V183" s="4">
        <f t="shared" si="71"/>
        <v>43.233895370002301</v>
      </c>
      <c r="W183" s="4">
        <f t="shared" si="72"/>
        <v>316.7661046299977</v>
      </c>
      <c r="X183" s="35">
        <f t="shared" si="73"/>
        <v>273.5322092599954</v>
      </c>
      <c r="Y183" s="206">
        <f t="shared" si="55"/>
        <v>56.736499102084878</v>
      </c>
      <c r="Z183" s="193">
        <v>151.95500000000001</v>
      </c>
      <c r="AA183" s="19">
        <f t="shared" si="56"/>
        <v>1.3282310770933929</v>
      </c>
      <c r="AB183" s="156"/>
    </row>
    <row r="184" spans="1:28">
      <c r="A184" s="23">
        <v>163</v>
      </c>
      <c r="B184" s="3" t="s">
        <v>7</v>
      </c>
      <c r="C184" s="183">
        <v>12</v>
      </c>
      <c r="D184" s="193">
        <f t="shared" si="52"/>
        <v>23.127752793406696</v>
      </c>
      <c r="E184" s="20">
        <f t="shared" si="53"/>
        <v>80.071665479518884</v>
      </c>
      <c r="F184" s="194">
        <f t="shared" si="57"/>
        <v>-1.9414899467132321</v>
      </c>
      <c r="G184" s="20">
        <f t="shared" si="54"/>
        <v>132.06673415155458</v>
      </c>
      <c r="H184" s="5">
        <f t="shared" si="58"/>
        <v>132</v>
      </c>
      <c r="I184" s="5">
        <f t="shared" si="59"/>
        <v>4.0040490932750572</v>
      </c>
      <c r="J184" s="29">
        <f t="shared" si="60"/>
        <v>8</v>
      </c>
      <c r="K184" s="29">
        <f t="shared" si="61"/>
        <v>48</v>
      </c>
      <c r="L184" s="29">
        <f t="shared" si="62"/>
        <v>16.016196373100229</v>
      </c>
      <c r="M184" s="175">
        <f t="shared" si="63"/>
        <v>8.8044489434369737</v>
      </c>
      <c r="N184" s="170">
        <f t="shared" si="64"/>
        <v>3.1955510565630263</v>
      </c>
      <c r="O184" s="14">
        <f t="shared" si="65"/>
        <v>20.804448943436974</v>
      </c>
      <c r="P184" s="50">
        <f t="shared" si="66"/>
        <v>3.1631928907844724</v>
      </c>
      <c r="Q184" s="50">
        <f t="shared" si="67"/>
        <v>20.77209077765842</v>
      </c>
      <c r="R184" s="44">
        <f t="shared" si="68"/>
        <v>3.1631928907844724</v>
      </c>
      <c r="S184" s="26">
        <f t="shared" si="69"/>
        <v>20.77209077765842</v>
      </c>
      <c r="T184" s="203">
        <f t="shared" si="70"/>
        <v>17.608897886873947</v>
      </c>
      <c r="U184" s="77">
        <f t="shared" si="74"/>
        <v>136.93895149920809</v>
      </c>
      <c r="V184" s="4">
        <f t="shared" si="71"/>
        <v>43.061048500791912</v>
      </c>
      <c r="W184" s="4">
        <f t="shared" si="72"/>
        <v>316.93895149920809</v>
      </c>
      <c r="X184" s="35">
        <f t="shared" si="73"/>
        <v>273.87790299841618</v>
      </c>
      <c r="Y184" s="206">
        <f t="shared" si="55"/>
        <v>56.807752793406692</v>
      </c>
      <c r="Z184" s="193">
        <v>151.97</v>
      </c>
      <c r="AA184" s="19">
        <f t="shared" si="56"/>
        <v>1.3279688874125803</v>
      </c>
      <c r="AB184" s="156"/>
    </row>
    <row r="185" spans="1:28">
      <c r="A185" s="23">
        <v>164</v>
      </c>
      <c r="B185" s="3" t="s">
        <v>7</v>
      </c>
      <c r="C185" s="183">
        <v>13</v>
      </c>
      <c r="D185" s="193">
        <f t="shared" si="52"/>
        <v>23.191789244877729</v>
      </c>
      <c r="E185" s="20">
        <f t="shared" si="53"/>
        <v>81.142157237144204</v>
      </c>
      <c r="F185" s="194">
        <f t="shared" si="57"/>
        <v>-1.7616326283331789</v>
      </c>
      <c r="G185" s="20">
        <f t="shared" si="54"/>
        <v>132.2211207809967</v>
      </c>
      <c r="H185" s="5">
        <f t="shared" si="58"/>
        <v>132</v>
      </c>
      <c r="I185" s="5">
        <f t="shared" si="59"/>
        <v>13.267246859801958</v>
      </c>
      <c r="J185" s="29">
        <f t="shared" si="60"/>
        <v>8</v>
      </c>
      <c r="K185" s="29">
        <f t="shared" si="61"/>
        <v>48</v>
      </c>
      <c r="L185" s="29">
        <f t="shared" si="62"/>
        <v>53.068987439207831</v>
      </c>
      <c r="M185" s="175">
        <f t="shared" si="63"/>
        <v>8.8147413853997811</v>
      </c>
      <c r="N185" s="170">
        <f t="shared" si="64"/>
        <v>3.1852586146002189</v>
      </c>
      <c r="O185" s="14">
        <f t="shared" si="65"/>
        <v>20.814741385399781</v>
      </c>
      <c r="P185" s="50">
        <f t="shared" si="66"/>
        <v>3.1558980707946658</v>
      </c>
      <c r="Q185" s="50">
        <f t="shared" si="67"/>
        <v>20.785380841594229</v>
      </c>
      <c r="R185" s="44">
        <f t="shared" si="68"/>
        <v>3.1558980707946658</v>
      </c>
      <c r="S185" s="26">
        <f t="shared" si="69"/>
        <v>20.785380841594229</v>
      </c>
      <c r="T185" s="203">
        <f t="shared" si="70"/>
        <v>17.629482770799562</v>
      </c>
      <c r="U185" s="77">
        <f t="shared" si="74"/>
        <v>137.09468957158484</v>
      </c>
      <c r="V185" s="4">
        <f t="shared" si="71"/>
        <v>42.905310428415163</v>
      </c>
      <c r="W185" s="4">
        <f t="shared" si="72"/>
        <v>317.09468957158481</v>
      </c>
      <c r="X185" s="35">
        <f t="shared" si="73"/>
        <v>274.18937914316962</v>
      </c>
      <c r="Y185" s="206">
        <f t="shared" si="55"/>
        <v>56.871789244877732</v>
      </c>
      <c r="Z185" s="193">
        <v>151.98400000000001</v>
      </c>
      <c r="AA185" s="19">
        <f t="shared" si="56"/>
        <v>1.3277242470801347</v>
      </c>
      <c r="AB185" s="156"/>
    </row>
    <row r="186" spans="1:28">
      <c r="A186" s="23">
        <v>165</v>
      </c>
      <c r="B186" s="3" t="s">
        <v>7</v>
      </c>
      <c r="C186" s="183">
        <v>14</v>
      </c>
      <c r="D186" s="193">
        <f t="shared" si="52"/>
        <v>23.248579191604158</v>
      </c>
      <c r="E186" s="20">
        <f t="shared" si="53"/>
        <v>82.213616547030867</v>
      </c>
      <c r="F186" s="194">
        <f t="shared" si="57"/>
        <v>-1.5772881017015128</v>
      </c>
      <c r="G186" s="20">
        <f t="shared" si="54"/>
        <v>132.35847968611765</v>
      </c>
      <c r="H186" s="5">
        <f t="shared" si="58"/>
        <v>132</v>
      </c>
      <c r="I186" s="5">
        <f t="shared" si="59"/>
        <v>21.508781167058828</v>
      </c>
      <c r="J186" s="29">
        <f t="shared" si="60"/>
        <v>8</v>
      </c>
      <c r="K186" s="29">
        <f t="shared" si="61"/>
        <v>49</v>
      </c>
      <c r="L186" s="29">
        <f t="shared" si="62"/>
        <v>26.035124668235312</v>
      </c>
      <c r="M186" s="175">
        <f t="shared" si="63"/>
        <v>8.8238986457411759</v>
      </c>
      <c r="N186" s="170">
        <f t="shared" si="64"/>
        <v>3.1761013542588241</v>
      </c>
      <c r="O186" s="14">
        <f t="shared" si="65"/>
        <v>20.823898645741174</v>
      </c>
      <c r="P186" s="50">
        <f t="shared" si="66"/>
        <v>3.1498132192304658</v>
      </c>
      <c r="Q186" s="50">
        <f t="shared" si="67"/>
        <v>20.797610510712815</v>
      </c>
      <c r="R186" s="44">
        <f t="shared" si="68"/>
        <v>3.1498132192304658</v>
      </c>
      <c r="S186" s="26">
        <f t="shared" si="69"/>
        <v>20.797610510712815</v>
      </c>
      <c r="T186" s="203">
        <f t="shared" si="70"/>
        <v>17.647797291482348</v>
      </c>
      <c r="U186" s="77">
        <f t="shared" si="74"/>
        <v>137.23312338008594</v>
      </c>
      <c r="V186" s="4">
        <f t="shared" si="71"/>
        <v>42.766876619914058</v>
      </c>
      <c r="W186" s="4">
        <f t="shared" si="72"/>
        <v>317.23312338008594</v>
      </c>
      <c r="X186" s="35">
        <f t="shared" si="73"/>
        <v>274.46624676017188</v>
      </c>
      <c r="Y186" s="206">
        <f t="shared" si="55"/>
        <v>56.928579191604157</v>
      </c>
      <c r="Z186" s="193">
        <v>151.99700000000001</v>
      </c>
      <c r="AA186" s="19">
        <f t="shared" si="56"/>
        <v>1.3274971415834789</v>
      </c>
      <c r="AB186" s="156"/>
    </row>
    <row r="187" spans="1:28" s="234" customFormat="1">
      <c r="A187" s="75">
        <v>166</v>
      </c>
      <c r="B187" s="169" t="s">
        <v>7</v>
      </c>
      <c r="C187" s="184">
        <v>15</v>
      </c>
      <c r="D187" s="216">
        <f t="shared" si="52"/>
        <v>23.298096603150373</v>
      </c>
      <c r="E187" s="217">
        <f t="shared" si="53"/>
        <v>83.285930201622975</v>
      </c>
      <c r="F187" s="218">
        <f t="shared" si="57"/>
        <v>-1.3887871774508498</v>
      </c>
      <c r="G187" s="217">
        <f t="shared" si="54"/>
        <v>132.47859145083675</v>
      </c>
      <c r="H187" s="219">
        <f t="shared" si="58"/>
        <v>132</v>
      </c>
      <c r="I187" s="219">
        <f t="shared" si="59"/>
        <v>28.715487050204729</v>
      </c>
      <c r="J187" s="220">
        <f t="shared" si="60"/>
        <v>8</v>
      </c>
      <c r="K187" s="220">
        <f t="shared" si="61"/>
        <v>49</v>
      </c>
      <c r="L187" s="220">
        <f t="shared" si="62"/>
        <v>54.861948200818915</v>
      </c>
      <c r="M187" s="221">
        <f t="shared" si="63"/>
        <v>8.8319060967224488</v>
      </c>
      <c r="N187" s="222">
        <f t="shared" si="64"/>
        <v>3.1680939032775512</v>
      </c>
      <c r="O187" s="223">
        <f t="shared" si="65"/>
        <v>20.831906096722449</v>
      </c>
      <c r="P187" s="224">
        <f t="shared" si="66"/>
        <v>3.144947450320037</v>
      </c>
      <c r="Q187" s="224">
        <f t="shared" si="67"/>
        <v>20.808759643764933</v>
      </c>
      <c r="R187" s="225">
        <f t="shared" si="68"/>
        <v>3.144947450320037</v>
      </c>
      <c r="S187" s="226">
        <f t="shared" si="69"/>
        <v>20.808759643764933</v>
      </c>
      <c r="T187" s="227">
        <f t="shared" si="70"/>
        <v>17.663812193444898</v>
      </c>
      <c r="U187" s="228">
        <f t="shared" si="74"/>
        <v>137.35407682079378</v>
      </c>
      <c r="V187" s="229">
        <f t="shared" si="71"/>
        <v>42.645923179206221</v>
      </c>
      <c r="W187" s="229">
        <f t="shared" si="72"/>
        <v>317.35407682079381</v>
      </c>
      <c r="X187" s="230">
        <f t="shared" si="73"/>
        <v>274.70815364158761</v>
      </c>
      <c r="Y187" s="231">
        <f t="shared" si="55"/>
        <v>56.978096603150377</v>
      </c>
      <c r="Z187" s="216">
        <v>152.00899999999999</v>
      </c>
      <c r="AA187" s="232">
        <f t="shared" si="56"/>
        <v>1.327287557454621</v>
      </c>
      <c r="AB187" s="233"/>
    </row>
    <row r="188" spans="1:28">
      <c r="A188" s="23">
        <v>167</v>
      </c>
      <c r="B188" s="3" t="s">
        <v>7</v>
      </c>
      <c r="C188" s="183">
        <v>16</v>
      </c>
      <c r="D188" s="193">
        <f t="shared" si="52"/>
        <v>23.340318723020786</v>
      </c>
      <c r="E188" s="20">
        <f t="shared" si="53"/>
        <v>84.35898343273162</v>
      </c>
      <c r="F188" s="194">
        <f t="shared" si="57"/>
        <v>-1.1964662700569866</v>
      </c>
      <c r="G188" s="20">
        <f t="shared" si="54"/>
        <v>132.58126195097989</v>
      </c>
      <c r="H188" s="5">
        <f t="shared" si="58"/>
        <v>132</v>
      </c>
      <c r="I188" s="5">
        <f t="shared" si="59"/>
        <v>34.875717058793612</v>
      </c>
      <c r="J188" s="29">
        <f t="shared" si="60"/>
        <v>8</v>
      </c>
      <c r="K188" s="29">
        <f t="shared" si="61"/>
        <v>50</v>
      </c>
      <c r="L188" s="29">
        <f t="shared" si="62"/>
        <v>19.502868235174446</v>
      </c>
      <c r="M188" s="175">
        <f t="shared" si="63"/>
        <v>8.8387507967319934</v>
      </c>
      <c r="N188" s="170">
        <f t="shared" si="64"/>
        <v>3.1612492032680066</v>
      </c>
      <c r="O188" s="14">
        <f t="shared" si="65"/>
        <v>20.838750796731993</v>
      </c>
      <c r="P188" s="50">
        <f t="shared" si="66"/>
        <v>3.1413080987670567</v>
      </c>
      <c r="Q188" s="50">
        <f t="shared" si="67"/>
        <v>20.818809692231042</v>
      </c>
      <c r="R188" s="44">
        <f t="shared" si="68"/>
        <v>3.1413080987670567</v>
      </c>
      <c r="S188" s="26">
        <f t="shared" si="69"/>
        <v>20.818809692231042</v>
      </c>
      <c r="T188" s="203">
        <f t="shared" si="70"/>
        <v>17.677501593463987</v>
      </c>
      <c r="U188" s="77">
        <f t="shared" si="74"/>
        <v>137.45739418254126</v>
      </c>
      <c r="V188" s="4">
        <f t="shared" si="71"/>
        <v>42.542605817458735</v>
      </c>
      <c r="W188" s="4">
        <f t="shared" si="72"/>
        <v>317.45739418254129</v>
      </c>
      <c r="X188" s="35">
        <f t="shared" si="73"/>
        <v>274.91478836508259</v>
      </c>
      <c r="Y188" s="206">
        <f t="shared" si="55"/>
        <v>57.020318723020786</v>
      </c>
      <c r="Z188" s="193">
        <v>152.02099999999999</v>
      </c>
      <c r="AA188" s="19">
        <f t="shared" si="56"/>
        <v>1.3270780229552934</v>
      </c>
      <c r="AB188" s="156"/>
    </row>
    <row r="189" spans="1:28">
      <c r="A189" s="23">
        <v>168</v>
      </c>
      <c r="B189" s="3" t="s">
        <v>7</v>
      </c>
      <c r="C189" s="183">
        <v>17</v>
      </c>
      <c r="D189" s="193">
        <f t="shared" si="52"/>
        <v>23.375226103402465</v>
      </c>
      <c r="E189" s="20">
        <f t="shared" si="53"/>
        <v>85.432660116211579</v>
      </c>
      <c r="F189" s="194">
        <f t="shared" si="57"/>
        <v>-1.0006669656356122</v>
      </c>
      <c r="G189" s="20">
        <f t="shared" si="54"/>
        <v>132.66632356003083</v>
      </c>
      <c r="H189" s="5">
        <f t="shared" si="58"/>
        <v>132</v>
      </c>
      <c r="I189" s="5">
        <f t="shared" si="59"/>
        <v>39.979413601849956</v>
      </c>
      <c r="J189" s="29">
        <f t="shared" si="60"/>
        <v>8</v>
      </c>
      <c r="K189" s="29">
        <f t="shared" si="61"/>
        <v>50</v>
      </c>
      <c r="L189" s="29">
        <f t="shared" si="62"/>
        <v>39.917654407399823</v>
      </c>
      <c r="M189" s="175">
        <f t="shared" si="63"/>
        <v>8.8444215706687235</v>
      </c>
      <c r="N189" s="170">
        <f t="shared" si="64"/>
        <v>3.1555784293312765</v>
      </c>
      <c r="O189" s="14">
        <f t="shared" si="65"/>
        <v>20.844421570668722</v>
      </c>
      <c r="P189" s="50">
        <f t="shared" si="66"/>
        <v>3.1389006465706828</v>
      </c>
      <c r="Q189" s="50">
        <f t="shared" si="67"/>
        <v>20.82774378790813</v>
      </c>
      <c r="R189" s="44">
        <f t="shared" si="68"/>
        <v>3.1389006465706828</v>
      </c>
      <c r="S189" s="26">
        <f t="shared" si="69"/>
        <v>20.82774378790813</v>
      </c>
      <c r="T189" s="203">
        <f t="shared" si="70"/>
        <v>17.688843141337447</v>
      </c>
      <c r="U189" s="77">
        <f t="shared" si="74"/>
        <v>137.54294107664583</v>
      </c>
      <c r="V189" s="4">
        <f t="shared" si="71"/>
        <v>42.457058923354168</v>
      </c>
      <c r="W189" s="4">
        <f t="shared" si="72"/>
        <v>317.54294107664583</v>
      </c>
      <c r="X189" s="35">
        <f t="shared" si="73"/>
        <v>275.08588215329166</v>
      </c>
      <c r="Y189" s="206">
        <f t="shared" si="55"/>
        <v>57.055226103402461</v>
      </c>
      <c r="Z189" s="193">
        <v>152.03200000000001</v>
      </c>
      <c r="AA189" s="19">
        <f t="shared" si="56"/>
        <v>1.3268859932490242</v>
      </c>
      <c r="AB189" s="156"/>
    </row>
    <row r="190" spans="1:28">
      <c r="A190" s="23">
        <v>169</v>
      </c>
      <c r="B190" s="3" t="s">
        <v>7</v>
      </c>
      <c r="C190" s="183">
        <v>18</v>
      </c>
      <c r="D190" s="193">
        <f t="shared" si="52"/>
        <v>23.402802635024287</v>
      </c>
      <c r="E190" s="20">
        <f t="shared" si="53"/>
        <v>86.506842981278751</v>
      </c>
      <c r="F190" s="194">
        <f t="shared" si="57"/>
        <v>-0.80173558341873452</v>
      </c>
      <c r="G190" s="20">
        <f t="shared" si="54"/>
        <v>132.73363620811358</v>
      </c>
      <c r="H190" s="5">
        <f t="shared" si="58"/>
        <v>132</v>
      </c>
      <c r="I190" s="5">
        <f t="shared" si="59"/>
        <v>44.018172486814819</v>
      </c>
      <c r="J190" s="29">
        <f t="shared" si="60"/>
        <v>8</v>
      </c>
      <c r="K190" s="29">
        <f t="shared" si="61"/>
        <v>50</v>
      </c>
      <c r="L190" s="29">
        <f t="shared" si="62"/>
        <v>56.072689947259278</v>
      </c>
      <c r="M190" s="175">
        <f t="shared" si="63"/>
        <v>8.8489090805409063</v>
      </c>
      <c r="N190" s="170">
        <f t="shared" si="64"/>
        <v>3.1510909194590937</v>
      </c>
      <c r="O190" s="14">
        <f t="shared" si="65"/>
        <v>20.848909080540906</v>
      </c>
      <c r="P190" s="50">
        <f t="shared" si="66"/>
        <v>3.1377286597354481</v>
      </c>
      <c r="Q190" s="50">
        <f t="shared" si="67"/>
        <v>20.83554682081726</v>
      </c>
      <c r="R190" s="44">
        <f t="shared" si="68"/>
        <v>3.1377286597354481</v>
      </c>
      <c r="S190" s="26">
        <f t="shared" si="69"/>
        <v>20.83554682081726</v>
      </c>
      <c r="T190" s="203">
        <f t="shared" si="70"/>
        <v>17.697818161081813</v>
      </c>
      <c r="U190" s="77">
        <f t="shared" si="74"/>
        <v>137.61060525399998</v>
      </c>
      <c r="V190" s="4">
        <f t="shared" si="71"/>
        <v>42.389394746000022</v>
      </c>
      <c r="W190" s="4">
        <f t="shared" si="72"/>
        <v>317.61060525400001</v>
      </c>
      <c r="X190" s="35">
        <f t="shared" si="73"/>
        <v>275.22121050800001</v>
      </c>
      <c r="Y190" s="206">
        <f t="shared" si="55"/>
        <v>57.082802635024287</v>
      </c>
      <c r="Z190" s="193">
        <v>152.04300000000001</v>
      </c>
      <c r="AA190" s="19">
        <f t="shared" si="56"/>
        <v>1.3266940052201175</v>
      </c>
      <c r="AB190" s="156"/>
    </row>
    <row r="191" spans="1:28">
      <c r="A191" s="23">
        <v>170</v>
      </c>
      <c r="B191" s="3" t="s">
        <v>7</v>
      </c>
      <c r="C191" s="183">
        <v>19</v>
      </c>
      <c r="D191" s="193">
        <f t="shared" si="52"/>
        <v>23.423035572007652</v>
      </c>
      <c r="E191" s="20">
        <f t="shared" si="53"/>
        <v>87.581413823774909</v>
      </c>
      <c r="F191" s="194">
        <f t="shared" si="57"/>
        <v>-0.60002273144042606</v>
      </c>
      <c r="G191" s="20">
        <f t="shared" si="54"/>
        <v>132.78308827959208</v>
      </c>
      <c r="H191" s="5">
        <f t="shared" si="58"/>
        <v>132</v>
      </c>
      <c r="I191" s="5">
        <f t="shared" si="59"/>
        <v>46.985296775524716</v>
      </c>
      <c r="J191" s="29">
        <f t="shared" si="60"/>
        <v>8</v>
      </c>
      <c r="K191" s="29">
        <f t="shared" si="61"/>
        <v>51</v>
      </c>
      <c r="L191" s="29">
        <f t="shared" si="62"/>
        <v>7.9411871020988656</v>
      </c>
      <c r="M191" s="175">
        <f t="shared" si="63"/>
        <v>8.8522058853061374</v>
      </c>
      <c r="N191" s="170">
        <f t="shared" si="64"/>
        <v>3.1477941146938626</v>
      </c>
      <c r="O191" s="14">
        <f t="shared" si="65"/>
        <v>20.852205885306137</v>
      </c>
      <c r="P191" s="50">
        <f t="shared" si="66"/>
        <v>3.1377937358365222</v>
      </c>
      <c r="Q191" s="50">
        <f t="shared" si="67"/>
        <v>20.842205506448796</v>
      </c>
      <c r="R191" s="44">
        <f t="shared" si="68"/>
        <v>3.1377937358365222</v>
      </c>
      <c r="S191" s="26">
        <f t="shared" si="69"/>
        <v>20.842205506448796</v>
      </c>
      <c r="T191" s="203">
        <f t="shared" si="70"/>
        <v>17.704411770612275</v>
      </c>
      <c r="U191" s="77">
        <f t="shared" si="74"/>
        <v>137.66029729801852</v>
      </c>
      <c r="V191" s="4">
        <f t="shared" si="71"/>
        <v>42.33970270198148</v>
      </c>
      <c r="W191" s="4">
        <f t="shared" si="72"/>
        <v>317.66029729801852</v>
      </c>
      <c r="X191" s="35">
        <f t="shared" si="73"/>
        <v>275.32059459603704</v>
      </c>
      <c r="Y191" s="206">
        <f t="shared" si="55"/>
        <v>57.103035572007656</v>
      </c>
      <c r="Z191" s="193">
        <v>152.05199999999999</v>
      </c>
      <c r="AA191" s="19">
        <f t="shared" si="56"/>
        <v>1.3265369550968211</v>
      </c>
      <c r="AB191" s="156"/>
    </row>
    <row r="192" spans="1:28">
      <c r="A192" s="23">
        <v>171</v>
      </c>
      <c r="B192" s="3" t="s">
        <v>7</v>
      </c>
      <c r="C192" s="183">
        <v>20</v>
      </c>
      <c r="D192" s="193">
        <f t="shared" si="52"/>
        <v>23.435915551604225</v>
      </c>
      <c r="E192" s="20">
        <f t="shared" si="53"/>
        <v>88.656253722663919</v>
      </c>
      <c r="F192" s="194">
        <f t="shared" si="57"/>
        <v>-0.39588285696866121</v>
      </c>
      <c r="G192" s="20">
        <f t="shared" si="54"/>
        <v>132.81459733663561</v>
      </c>
      <c r="H192" s="5">
        <f t="shared" si="58"/>
        <v>132</v>
      </c>
      <c r="I192" s="5">
        <f t="shared" si="59"/>
        <v>48.875840198136871</v>
      </c>
      <c r="J192" s="29">
        <f t="shared" si="60"/>
        <v>8</v>
      </c>
      <c r="K192" s="29">
        <f t="shared" si="61"/>
        <v>51</v>
      </c>
      <c r="L192" s="29">
        <f t="shared" si="62"/>
        <v>15.503360792547483</v>
      </c>
      <c r="M192" s="175">
        <f t="shared" si="63"/>
        <v>8.8543064891090406</v>
      </c>
      <c r="N192" s="170">
        <f t="shared" si="64"/>
        <v>3.1456935108909594</v>
      </c>
      <c r="O192" s="14">
        <f t="shared" si="65"/>
        <v>20.854306489109042</v>
      </c>
      <c r="P192" s="50">
        <f t="shared" si="66"/>
        <v>3.1390954632748151</v>
      </c>
      <c r="Q192" s="50">
        <f t="shared" si="67"/>
        <v>20.847708441492898</v>
      </c>
      <c r="R192" s="44">
        <f t="shared" si="68"/>
        <v>3.1390954632748151</v>
      </c>
      <c r="S192" s="26">
        <f t="shared" si="69"/>
        <v>20.847708441492898</v>
      </c>
      <c r="T192" s="203">
        <f t="shared" si="70"/>
        <v>17.708612978218085</v>
      </c>
      <c r="U192" s="77">
        <f t="shared" si="74"/>
        <v>137.69195118347679</v>
      </c>
      <c r="V192" s="4">
        <f t="shared" si="71"/>
        <v>42.308048816523211</v>
      </c>
      <c r="W192" s="4">
        <f t="shared" si="72"/>
        <v>317.69195118347682</v>
      </c>
      <c r="X192" s="35">
        <f t="shared" si="73"/>
        <v>275.38390236695363</v>
      </c>
      <c r="Y192" s="206">
        <f t="shared" si="55"/>
        <v>57.115915551604225</v>
      </c>
      <c r="Z192" s="193">
        <v>152.06100000000001</v>
      </c>
      <c r="AA192" s="19">
        <f t="shared" si="56"/>
        <v>1.3263799328585695</v>
      </c>
      <c r="AB192" s="156"/>
    </row>
    <row r="193" spans="1:28">
      <c r="A193" s="23">
        <v>172</v>
      </c>
      <c r="B193" s="15" t="s">
        <v>7</v>
      </c>
      <c r="C193" s="185">
        <v>21</v>
      </c>
      <c r="D193" s="193">
        <f t="shared" si="52"/>
        <v>23.441436608737192</v>
      </c>
      <c r="E193" s="20">
        <f t="shared" si="53"/>
        <v>89.73124325901496</v>
      </c>
      <c r="F193" s="194">
        <f t="shared" si="57"/>
        <v>-0.18967379222607939</v>
      </c>
      <c r="G193" s="20">
        <f t="shared" si="54"/>
        <v>132.82811065837623</v>
      </c>
      <c r="H193" s="5">
        <f t="shared" si="58"/>
        <v>132</v>
      </c>
      <c r="I193" s="5">
        <f t="shared" si="59"/>
        <v>49.686639502573939</v>
      </c>
      <c r="J193" s="29">
        <f t="shared" si="60"/>
        <v>8</v>
      </c>
      <c r="K193" s="29">
        <f t="shared" si="61"/>
        <v>51</v>
      </c>
      <c r="L193" s="29">
        <f t="shared" si="62"/>
        <v>18.746558010295757</v>
      </c>
      <c r="M193" s="175">
        <f t="shared" si="63"/>
        <v>8.8552073772250814</v>
      </c>
      <c r="N193" s="170">
        <f t="shared" si="64"/>
        <v>3.1447926227749186</v>
      </c>
      <c r="O193" s="14">
        <f t="shared" si="65"/>
        <v>20.855207377225081</v>
      </c>
      <c r="P193" s="50">
        <f t="shared" si="66"/>
        <v>3.1416313929044839</v>
      </c>
      <c r="Q193" s="50">
        <f t="shared" si="67"/>
        <v>20.852046147354645</v>
      </c>
      <c r="R193" s="44">
        <f t="shared" si="68"/>
        <v>3.1416313929044839</v>
      </c>
      <c r="S193" s="26">
        <f t="shared" si="69"/>
        <v>20.852046147354645</v>
      </c>
      <c r="T193" s="203">
        <f t="shared" si="70"/>
        <v>17.710414754450163</v>
      </c>
      <c r="U193" s="77">
        <f t="shared" si="74"/>
        <v>137.70552469306364</v>
      </c>
      <c r="V193" s="4">
        <f t="shared" si="71"/>
        <v>42.294475306936363</v>
      </c>
      <c r="W193" s="4">
        <f t="shared" si="72"/>
        <v>317.70552469306364</v>
      </c>
      <c r="X193" s="35">
        <f t="shared" si="73"/>
        <v>275.41104938612727</v>
      </c>
      <c r="Y193" s="206">
        <f t="shared" si="55"/>
        <v>57.121436608737191</v>
      </c>
      <c r="Z193" s="193">
        <v>152.06899999999999</v>
      </c>
      <c r="AA193" s="19">
        <f t="shared" si="56"/>
        <v>1.3262403809400105</v>
      </c>
      <c r="AB193" s="156"/>
    </row>
    <row r="194" spans="1:28">
      <c r="A194" s="24">
        <v>173</v>
      </c>
      <c r="B194" s="166" t="s">
        <v>7</v>
      </c>
      <c r="C194" s="188">
        <v>22</v>
      </c>
      <c r="D194" s="197">
        <f t="shared" si="52"/>
        <v>23.439596185284437</v>
      </c>
      <c r="E194" s="22">
        <f t="shared" si="53"/>
        <v>89.193737263263444</v>
      </c>
      <c r="F194" s="198">
        <f t="shared" si="57"/>
        <v>1.8243704051663423E-2</v>
      </c>
      <c r="G194" s="22">
        <f t="shared" si="54"/>
        <v>132.82360558782779</v>
      </c>
      <c r="H194" s="179">
        <f t="shared" si="58"/>
        <v>132</v>
      </c>
      <c r="I194" s="179">
        <f t="shared" si="59"/>
        <v>49.416335269667115</v>
      </c>
      <c r="J194" s="180">
        <f t="shared" si="60"/>
        <v>8</v>
      </c>
      <c r="K194" s="180">
        <f t="shared" si="61"/>
        <v>51</v>
      </c>
      <c r="L194" s="180">
        <f t="shared" si="62"/>
        <v>17.665341078668462</v>
      </c>
      <c r="M194" s="181">
        <f t="shared" si="63"/>
        <v>8.8549070391885181</v>
      </c>
      <c r="N194" s="172">
        <f t="shared" si="64"/>
        <v>3.1450929608114819</v>
      </c>
      <c r="O194" s="17">
        <f t="shared" si="65"/>
        <v>20.854907039188518</v>
      </c>
      <c r="P194" s="51">
        <f t="shared" si="66"/>
        <v>3.1453970225456764</v>
      </c>
      <c r="Q194" s="51">
        <f t="shared" si="67"/>
        <v>20.855211100922713</v>
      </c>
      <c r="R194" s="45">
        <f t="shared" si="68"/>
        <v>3.1453970225456764</v>
      </c>
      <c r="S194" s="27">
        <f t="shared" si="69"/>
        <v>20.855211100922713</v>
      </c>
      <c r="T194" s="205">
        <f t="shared" si="70"/>
        <v>17.709814078377036</v>
      </c>
      <c r="U194" s="78">
        <f t="shared" si="74"/>
        <v>137.70099968547331</v>
      </c>
      <c r="V194" s="32">
        <f t="shared" si="71"/>
        <v>42.299000314526694</v>
      </c>
      <c r="W194" s="32">
        <f t="shared" si="72"/>
        <v>317.70099968547333</v>
      </c>
      <c r="X194" s="36">
        <f t="shared" si="73"/>
        <v>275.40199937094667</v>
      </c>
      <c r="Y194" s="208">
        <f t="shared" si="55"/>
        <v>57.119596185284436</v>
      </c>
      <c r="Z194" s="197">
        <v>152.077</v>
      </c>
      <c r="AA194" s="211">
        <f t="shared" si="56"/>
        <v>1.3261008510442287</v>
      </c>
      <c r="AB194" s="157"/>
    </row>
    <row r="195" spans="1:28">
      <c r="A195" s="23">
        <v>174</v>
      </c>
      <c r="B195" s="3" t="s">
        <v>7</v>
      </c>
      <c r="C195" s="183">
        <v>23</v>
      </c>
      <c r="D195" s="193">
        <f t="shared" si="52"/>
        <v>23.430395134064099</v>
      </c>
      <c r="E195" s="20">
        <f t="shared" si="53"/>
        <v>88.118807595764181</v>
      </c>
      <c r="F195" s="194">
        <f t="shared" si="57"/>
        <v>0.22750640866669114</v>
      </c>
      <c r="G195" s="20">
        <f t="shared" si="54"/>
        <v>132.80108968148338</v>
      </c>
      <c r="H195" s="5">
        <f t="shared" si="58"/>
        <v>132</v>
      </c>
      <c r="I195" s="5">
        <f t="shared" si="59"/>
        <v>48.06538088900254</v>
      </c>
      <c r="J195" s="29">
        <f t="shared" si="60"/>
        <v>8</v>
      </c>
      <c r="K195" s="29">
        <f t="shared" si="61"/>
        <v>51</v>
      </c>
      <c r="L195" s="29">
        <f t="shared" si="62"/>
        <v>12.261523556010161</v>
      </c>
      <c r="M195" s="175">
        <f t="shared" si="63"/>
        <v>8.8534059787655579</v>
      </c>
      <c r="N195" s="170">
        <f t="shared" si="64"/>
        <v>3.1465940212344421</v>
      </c>
      <c r="O195" s="14">
        <f t="shared" si="65"/>
        <v>20.853405978765558</v>
      </c>
      <c r="P195" s="50">
        <f t="shared" si="66"/>
        <v>3.1503857947122205</v>
      </c>
      <c r="Q195" s="50">
        <f t="shared" si="67"/>
        <v>20.857197752243337</v>
      </c>
      <c r="R195" s="44">
        <f t="shared" si="68"/>
        <v>3.1503857947122205</v>
      </c>
      <c r="S195" s="26">
        <f t="shared" si="69"/>
        <v>20.857197752243337</v>
      </c>
      <c r="T195" s="203">
        <f t="shared" si="70"/>
        <v>17.706811957531116</v>
      </c>
      <c r="U195" s="77">
        <f t="shared" si="74"/>
        <v>137.67838221102642</v>
      </c>
      <c r="V195" s="4">
        <f t="shared" si="71"/>
        <v>42.321617788973583</v>
      </c>
      <c r="W195" s="4">
        <f t="shared" si="72"/>
        <v>317.67838221102642</v>
      </c>
      <c r="X195" s="35">
        <f t="shared" si="73"/>
        <v>275.35676442205283</v>
      </c>
      <c r="Y195" s="206">
        <f t="shared" si="55"/>
        <v>57.110395134064099</v>
      </c>
      <c r="Z195" s="193">
        <v>152.083</v>
      </c>
      <c r="AA195" s="19">
        <f t="shared" si="56"/>
        <v>1.3259962180720528</v>
      </c>
      <c r="AB195" s="156"/>
    </row>
    <row r="196" spans="1:28">
      <c r="A196" s="23">
        <v>175</v>
      </c>
      <c r="B196" s="3" t="s">
        <v>7</v>
      </c>
      <c r="C196" s="183">
        <v>24</v>
      </c>
      <c r="D196" s="193">
        <f t="shared" si="52"/>
        <v>23.413837717505622</v>
      </c>
      <c r="E196" s="20">
        <f t="shared" si="53"/>
        <v>87.044087323667398</v>
      </c>
      <c r="F196" s="194">
        <f t="shared" si="57"/>
        <v>0.43774909906075254</v>
      </c>
      <c r="G196" s="20">
        <f t="shared" si="54"/>
        <v>132.76060065938825</v>
      </c>
      <c r="H196" s="5">
        <f t="shared" si="58"/>
        <v>132</v>
      </c>
      <c r="I196" s="5">
        <f t="shared" si="59"/>
        <v>45.63603956329473</v>
      </c>
      <c r="J196" s="29">
        <f t="shared" si="60"/>
        <v>8</v>
      </c>
      <c r="K196" s="29">
        <f t="shared" si="61"/>
        <v>51</v>
      </c>
      <c r="L196" s="29">
        <f t="shared" si="62"/>
        <v>2.5441582531789209</v>
      </c>
      <c r="M196" s="175">
        <f t="shared" si="63"/>
        <v>8.8507067106258823</v>
      </c>
      <c r="N196" s="170">
        <f t="shared" si="64"/>
        <v>3.1492932893741177</v>
      </c>
      <c r="O196" s="14">
        <f t="shared" si="65"/>
        <v>20.850706710625882</v>
      </c>
      <c r="P196" s="50">
        <f t="shared" si="66"/>
        <v>3.1565891076917967</v>
      </c>
      <c r="Q196" s="50">
        <f t="shared" si="67"/>
        <v>20.858002528943562</v>
      </c>
      <c r="R196" s="44">
        <f t="shared" si="68"/>
        <v>3.1565891076917967</v>
      </c>
      <c r="S196" s="26">
        <f t="shared" si="69"/>
        <v>20.858002528943562</v>
      </c>
      <c r="T196" s="203">
        <f t="shared" si="70"/>
        <v>17.701413421251765</v>
      </c>
      <c r="U196" s="77">
        <f t="shared" si="74"/>
        <v>137.63770247308133</v>
      </c>
      <c r="V196" s="4">
        <f t="shared" si="71"/>
        <v>42.362297526918667</v>
      </c>
      <c r="W196" s="4">
        <f t="shared" si="72"/>
        <v>317.63770247308133</v>
      </c>
      <c r="X196" s="35">
        <f t="shared" si="73"/>
        <v>275.27540494616267</v>
      </c>
      <c r="Y196" s="206">
        <f t="shared" si="55"/>
        <v>57.093837717505622</v>
      </c>
      <c r="Z196" s="193">
        <v>152.089</v>
      </c>
      <c r="AA196" s="19">
        <f t="shared" si="56"/>
        <v>1.3258915974831285</v>
      </c>
      <c r="AB196" s="156"/>
    </row>
    <row r="197" spans="1:28">
      <c r="A197" s="23">
        <v>176</v>
      </c>
      <c r="B197" s="3" t="s">
        <v>7</v>
      </c>
      <c r="C197" s="183">
        <v>25</v>
      </c>
      <c r="D197" s="193">
        <f t="shared" si="52"/>
        <v>23.389931601011774</v>
      </c>
      <c r="E197" s="20">
        <f t="shared" si="53"/>
        <v>85.969695644453623</v>
      </c>
      <c r="F197" s="194">
        <f t="shared" si="57"/>
        <v>0.64860502090676031</v>
      </c>
      <c r="G197" s="20">
        <f t="shared" si="54"/>
        <v>132.70220615642373</v>
      </c>
      <c r="H197" s="5">
        <f t="shared" si="58"/>
        <v>132</v>
      </c>
      <c r="I197" s="5">
        <f t="shared" si="59"/>
        <v>42.132369385423658</v>
      </c>
      <c r="J197" s="29">
        <f t="shared" si="60"/>
        <v>8</v>
      </c>
      <c r="K197" s="29">
        <f t="shared" si="61"/>
        <v>50</v>
      </c>
      <c r="L197" s="29">
        <f t="shared" si="62"/>
        <v>48.529477541694632</v>
      </c>
      <c r="M197" s="175">
        <f t="shared" si="63"/>
        <v>8.846813743761583</v>
      </c>
      <c r="N197" s="170">
        <f t="shared" si="64"/>
        <v>3.153186256238417</v>
      </c>
      <c r="O197" s="14">
        <f t="shared" si="65"/>
        <v>20.846813743761583</v>
      </c>
      <c r="P197" s="50">
        <f t="shared" si="66"/>
        <v>3.1639963399201965</v>
      </c>
      <c r="Q197" s="50">
        <f t="shared" si="67"/>
        <v>20.857623827443362</v>
      </c>
      <c r="R197" s="44">
        <f t="shared" si="68"/>
        <v>3.1639963399201965</v>
      </c>
      <c r="S197" s="26">
        <f t="shared" si="69"/>
        <v>20.857623827443362</v>
      </c>
      <c r="T197" s="203">
        <f t="shared" si="70"/>
        <v>17.693627487523166</v>
      </c>
      <c r="U197" s="77">
        <f t="shared" ref="U197:U228" si="75">90+(90-ASIN((COS(D197*PI()/180)*SIN(G197*PI()/180))/(SIN(_z*PI()/180)))*180/PI())</f>
        <v>137.57901463581624</v>
      </c>
      <c r="V197" s="4">
        <f t="shared" si="71"/>
        <v>42.420985364183764</v>
      </c>
      <c r="W197" s="4">
        <f t="shared" si="72"/>
        <v>317.57901463581624</v>
      </c>
      <c r="X197" s="35">
        <f t="shared" si="73"/>
        <v>275.15802927163247</v>
      </c>
      <c r="Y197" s="206">
        <f t="shared" si="55"/>
        <v>57.069931601011774</v>
      </c>
      <c r="Z197" s="193">
        <v>152.09399999999999</v>
      </c>
      <c r="AA197" s="19">
        <f t="shared" si="56"/>
        <v>1.3258044231170438</v>
      </c>
      <c r="AB197" s="156"/>
    </row>
    <row r="198" spans="1:28">
      <c r="A198" s="23">
        <v>177</v>
      </c>
      <c r="B198" s="3" t="s">
        <v>7</v>
      </c>
      <c r="C198" s="183">
        <v>26</v>
      </c>
      <c r="D198" s="193">
        <f t="shared" si="52"/>
        <v>23.358687841040194</v>
      </c>
      <c r="E198" s="20">
        <f t="shared" si="53"/>
        <v>84.895751147956616</v>
      </c>
      <c r="F198" s="194">
        <f t="shared" si="57"/>
        <v>0.85970635762539938</v>
      </c>
      <c r="G198" s="20">
        <f t="shared" si="54"/>
        <v>132.6260032784578</v>
      </c>
      <c r="H198" s="5">
        <f t="shared" si="58"/>
        <v>132</v>
      </c>
      <c r="I198" s="5">
        <f t="shared" si="59"/>
        <v>37.560196707468094</v>
      </c>
      <c r="J198" s="29">
        <f t="shared" si="60"/>
        <v>8</v>
      </c>
      <c r="K198" s="29">
        <f t="shared" si="61"/>
        <v>50</v>
      </c>
      <c r="L198" s="29">
        <f t="shared" si="62"/>
        <v>30.240786829872377</v>
      </c>
      <c r="M198" s="175">
        <f t="shared" si="63"/>
        <v>8.8417335518971871</v>
      </c>
      <c r="N198" s="170">
        <f t="shared" si="64"/>
        <v>3.1582664481028129</v>
      </c>
      <c r="O198" s="14">
        <f t="shared" si="65"/>
        <v>20.841733551897185</v>
      </c>
      <c r="P198" s="50">
        <f t="shared" si="66"/>
        <v>3.1725948873965697</v>
      </c>
      <c r="Q198" s="50">
        <f t="shared" si="67"/>
        <v>20.856061991190941</v>
      </c>
      <c r="R198" s="44">
        <f t="shared" si="68"/>
        <v>3.1725948873965697</v>
      </c>
      <c r="S198" s="26">
        <f t="shared" si="69"/>
        <v>20.856061991190941</v>
      </c>
      <c r="T198" s="203">
        <f t="shared" si="70"/>
        <v>17.683467103794371</v>
      </c>
      <c r="U198" s="77">
        <f t="shared" si="75"/>
        <v>137.50239648126717</v>
      </c>
      <c r="V198" s="4">
        <f t="shared" si="71"/>
        <v>42.497603518732831</v>
      </c>
      <c r="W198" s="4">
        <f t="shared" si="72"/>
        <v>317.50239648126717</v>
      </c>
      <c r="X198" s="35">
        <f t="shared" si="73"/>
        <v>275.00479296253434</v>
      </c>
      <c r="Y198" s="206">
        <f t="shared" si="55"/>
        <v>57.038687841040193</v>
      </c>
      <c r="Z198" s="193">
        <v>152.09899999999999</v>
      </c>
      <c r="AA198" s="19">
        <f t="shared" si="56"/>
        <v>1.3257172573479512</v>
      </c>
      <c r="AB198" s="156"/>
    </row>
    <row r="199" spans="1:28">
      <c r="A199" s="23">
        <v>178</v>
      </c>
      <c r="B199" s="3" t="s">
        <v>7</v>
      </c>
      <c r="C199" s="183">
        <v>27</v>
      </c>
      <c r="D199" s="193">
        <f t="shared" si="52"/>
        <v>23.320120867954699</v>
      </c>
      <c r="E199" s="20">
        <f t="shared" si="53"/>
        <v>83.82237159852356</v>
      </c>
      <c r="F199" s="194">
        <f t="shared" si="57"/>
        <v>1.0706847012603253</v>
      </c>
      <c r="G199" s="20">
        <f t="shared" si="54"/>
        <v>132.53211796984064</v>
      </c>
      <c r="H199" s="5">
        <f t="shared" si="58"/>
        <v>132</v>
      </c>
      <c r="I199" s="5">
        <f t="shared" si="59"/>
        <v>31.927078190438465</v>
      </c>
      <c r="J199" s="29">
        <f t="shared" si="60"/>
        <v>8</v>
      </c>
      <c r="K199" s="29">
        <f t="shared" si="61"/>
        <v>50</v>
      </c>
      <c r="L199" s="29">
        <f t="shared" si="62"/>
        <v>7.7083127617538594</v>
      </c>
      <c r="M199" s="175">
        <f t="shared" si="63"/>
        <v>8.8354745313227099</v>
      </c>
      <c r="N199" s="170">
        <f t="shared" si="64"/>
        <v>3.1645254686772901</v>
      </c>
      <c r="O199" s="14">
        <f t="shared" si="65"/>
        <v>20.83547453132271</v>
      </c>
      <c r="P199" s="50">
        <f t="shared" si="66"/>
        <v>3.1823702136982956</v>
      </c>
      <c r="Q199" s="50">
        <f t="shared" si="67"/>
        <v>20.853319276343715</v>
      </c>
      <c r="R199" s="44">
        <f t="shared" si="68"/>
        <v>3.1823702136982956</v>
      </c>
      <c r="S199" s="26">
        <f t="shared" si="69"/>
        <v>20.853319276343715</v>
      </c>
      <c r="T199" s="203">
        <f t="shared" si="70"/>
        <v>17.67094906264542</v>
      </c>
      <c r="U199" s="77">
        <f t="shared" si="75"/>
        <v>137.40794892073083</v>
      </c>
      <c r="V199" s="4">
        <f t="shared" si="71"/>
        <v>42.592051079269169</v>
      </c>
      <c r="W199" s="4">
        <f t="shared" si="72"/>
        <v>317.40794892073086</v>
      </c>
      <c r="X199" s="35">
        <f t="shared" si="73"/>
        <v>274.81589784146172</v>
      </c>
      <c r="Y199" s="206">
        <f t="shared" si="55"/>
        <v>57.000120867954699</v>
      </c>
      <c r="Z199" s="193">
        <v>152.102</v>
      </c>
      <c r="AA199" s="19">
        <f t="shared" si="56"/>
        <v>1.325664962012582</v>
      </c>
      <c r="AB199" s="156"/>
    </row>
    <row r="200" spans="1:28">
      <c r="A200" s="23">
        <v>179</v>
      </c>
      <c r="B200" s="3" t="s">
        <v>7</v>
      </c>
      <c r="C200" s="183">
        <v>28</v>
      </c>
      <c r="D200" s="193">
        <f t="shared" si="52"/>
        <v>23.274248463719392</v>
      </c>
      <c r="E200" s="20">
        <f t="shared" si="53"/>
        <v>82.749673720047454</v>
      </c>
      <c r="F200" s="194">
        <f t="shared" si="57"/>
        <v>1.281171524143107</v>
      </c>
      <c r="G200" s="20">
        <f t="shared" si="54"/>
        <v>132.42070420137583</v>
      </c>
      <c r="H200" s="5">
        <f t="shared" si="58"/>
        <v>132</v>
      </c>
      <c r="I200" s="5">
        <f t="shared" si="59"/>
        <v>25.242252082549612</v>
      </c>
      <c r="J200" s="29">
        <f t="shared" si="60"/>
        <v>8</v>
      </c>
      <c r="K200" s="29">
        <f t="shared" si="61"/>
        <v>49</v>
      </c>
      <c r="L200" s="29">
        <f t="shared" si="62"/>
        <v>40.969008330198449</v>
      </c>
      <c r="M200" s="175">
        <f t="shared" si="63"/>
        <v>8.8280469467583877</v>
      </c>
      <c r="N200" s="170">
        <f t="shared" si="64"/>
        <v>3.1719530532416123</v>
      </c>
      <c r="O200" s="14">
        <f t="shared" si="65"/>
        <v>20.828046946758388</v>
      </c>
      <c r="P200" s="50">
        <f t="shared" si="66"/>
        <v>3.1933059119773306</v>
      </c>
      <c r="Q200" s="50">
        <f t="shared" si="67"/>
        <v>20.849399805494105</v>
      </c>
      <c r="R200" s="44">
        <f t="shared" si="68"/>
        <v>3.1933059119773306</v>
      </c>
      <c r="S200" s="26">
        <f t="shared" si="69"/>
        <v>20.849399805494105</v>
      </c>
      <c r="T200" s="203">
        <f t="shared" si="70"/>
        <v>17.656093893516775</v>
      </c>
      <c r="U200" s="77">
        <f t="shared" si="75"/>
        <v>137.29579536773241</v>
      </c>
      <c r="V200" s="4">
        <f t="shared" si="71"/>
        <v>42.70420463226759</v>
      </c>
      <c r="W200" s="4">
        <f t="shared" si="72"/>
        <v>317.29579536773241</v>
      </c>
      <c r="X200" s="35">
        <f t="shared" si="73"/>
        <v>274.59159073546482</v>
      </c>
      <c r="Y200" s="206">
        <f t="shared" si="55"/>
        <v>56.954248463719395</v>
      </c>
      <c r="Z200" s="193">
        <v>152.10499999999999</v>
      </c>
      <c r="AA200" s="19">
        <f t="shared" si="56"/>
        <v>1.3256126697714794</v>
      </c>
      <c r="AB200" s="156"/>
    </row>
    <row r="201" spans="1:28">
      <c r="A201" s="23">
        <v>180</v>
      </c>
      <c r="B201" s="3" t="s">
        <v>7</v>
      </c>
      <c r="C201" s="183">
        <v>29</v>
      </c>
      <c r="D201" s="193">
        <f t="shared" si="52"/>
        <v>23.221091734529303</v>
      </c>
      <c r="E201" s="20">
        <f t="shared" si="53"/>
        <v>81.677772984585928</v>
      </c>
      <c r="F201" s="194">
        <f t="shared" si="57"/>
        <v>1.4907986507788529</v>
      </c>
      <c r="G201" s="20">
        <f t="shared" si="54"/>
        <v>132.29194299031761</v>
      </c>
      <c r="H201" s="5">
        <f t="shared" si="58"/>
        <v>132</v>
      </c>
      <c r="I201" s="5">
        <f t="shared" si="59"/>
        <v>17.516579419056484</v>
      </c>
      <c r="J201" s="29">
        <f t="shared" si="60"/>
        <v>8</v>
      </c>
      <c r="K201" s="29">
        <f t="shared" si="61"/>
        <v>49</v>
      </c>
      <c r="L201" s="29">
        <f t="shared" si="62"/>
        <v>10.066317676225935</v>
      </c>
      <c r="M201" s="175">
        <f t="shared" si="63"/>
        <v>8.8194628660211745</v>
      </c>
      <c r="N201" s="170">
        <f t="shared" si="64"/>
        <v>3.1805371339788255</v>
      </c>
      <c r="O201" s="14">
        <f t="shared" si="65"/>
        <v>20.819462866021176</v>
      </c>
      <c r="P201" s="50">
        <f t="shared" si="66"/>
        <v>3.2053837781584731</v>
      </c>
      <c r="Q201" s="50">
        <f t="shared" si="67"/>
        <v>20.844309510200823</v>
      </c>
      <c r="R201" s="44">
        <f t="shared" si="68"/>
        <v>3.2053837781584731</v>
      </c>
      <c r="S201" s="26">
        <f t="shared" si="69"/>
        <v>20.844309510200823</v>
      </c>
      <c r="T201" s="203">
        <f t="shared" si="70"/>
        <v>17.638925732042349</v>
      </c>
      <c r="U201" s="77">
        <f t="shared" si="75"/>
        <v>137.16608098165898</v>
      </c>
      <c r="V201" s="4">
        <f t="shared" si="71"/>
        <v>42.833919018341021</v>
      </c>
      <c r="W201" s="4">
        <f t="shared" si="72"/>
        <v>317.16608098165898</v>
      </c>
      <c r="X201" s="35">
        <f t="shared" si="73"/>
        <v>274.33216196331796</v>
      </c>
      <c r="Y201" s="206">
        <f t="shared" si="55"/>
        <v>56.901091734529302</v>
      </c>
      <c r="Z201" s="193">
        <v>152.108</v>
      </c>
      <c r="AA201" s="19">
        <f t="shared" si="56"/>
        <v>1.3255603806243985</v>
      </c>
      <c r="AB201" s="156"/>
    </row>
    <row r="202" spans="1:28">
      <c r="A202" s="23">
        <v>181</v>
      </c>
      <c r="B202" s="3" t="s">
        <v>7</v>
      </c>
      <c r="C202" s="183">
        <v>30</v>
      </c>
      <c r="D202" s="193">
        <f t="shared" si="52"/>
        <v>23.160675078492659</v>
      </c>
      <c r="E202" s="20">
        <f t="shared" si="53"/>
        <v>80.606783405279643</v>
      </c>
      <c r="F202" s="194">
        <f t="shared" si="57"/>
        <v>1.6991987293825814</v>
      </c>
      <c r="G202" s="20">
        <f t="shared" si="54"/>
        <v>132.14604126606798</v>
      </c>
      <c r="H202" s="5">
        <f t="shared" si="58"/>
        <v>132</v>
      </c>
      <c r="I202" s="5">
        <f t="shared" si="59"/>
        <v>8.7624759640789307</v>
      </c>
      <c r="J202" s="29">
        <f t="shared" si="60"/>
        <v>8</v>
      </c>
      <c r="K202" s="29">
        <f t="shared" si="61"/>
        <v>48</v>
      </c>
      <c r="L202" s="29">
        <f t="shared" si="62"/>
        <v>35.049903856315723</v>
      </c>
      <c r="M202" s="175">
        <f t="shared" si="63"/>
        <v>8.8097360844045323</v>
      </c>
      <c r="N202" s="170">
        <f t="shared" si="64"/>
        <v>3.1902639155954677</v>
      </c>
      <c r="O202" s="14">
        <f t="shared" si="65"/>
        <v>20.809736084404534</v>
      </c>
      <c r="P202" s="50">
        <f t="shared" si="66"/>
        <v>3.2185838944185106</v>
      </c>
      <c r="Q202" s="50">
        <f t="shared" si="67"/>
        <v>20.838056063227576</v>
      </c>
      <c r="R202" s="44">
        <f t="shared" si="68"/>
        <v>3.2185838944185106</v>
      </c>
      <c r="S202" s="26">
        <f t="shared" si="69"/>
        <v>20.838056063227576</v>
      </c>
      <c r="T202" s="203">
        <f t="shared" si="70"/>
        <v>17.619472168809065</v>
      </c>
      <c r="U202" s="77">
        <f t="shared" si="75"/>
        <v>137.0189717928244</v>
      </c>
      <c r="V202" s="4">
        <f t="shared" si="71"/>
        <v>42.981028207175598</v>
      </c>
      <c r="W202" s="4">
        <f t="shared" si="72"/>
        <v>317.0189717928244</v>
      </c>
      <c r="X202" s="35">
        <f t="shared" si="73"/>
        <v>274.0379435856488</v>
      </c>
      <c r="Y202" s="206">
        <f t="shared" si="55"/>
        <v>56.840675078492659</v>
      </c>
      <c r="Z202" s="193">
        <v>152.10900000000001</v>
      </c>
      <c r="AA202" s="19">
        <f t="shared" si="56"/>
        <v>1.3255429515962234</v>
      </c>
      <c r="AB202" s="156"/>
    </row>
    <row r="203" spans="1:28">
      <c r="A203" s="23">
        <v>182</v>
      </c>
      <c r="B203" s="3" t="s">
        <v>8</v>
      </c>
      <c r="C203" s="183">
        <v>1</v>
      </c>
      <c r="D203" s="193">
        <f t="shared" si="52"/>
        <v>23.093026148499447</v>
      </c>
      <c r="E203" s="20">
        <f t="shared" si="53"/>
        <v>79.536817334245839</v>
      </c>
      <c r="F203" s="194">
        <f t="shared" si="57"/>
        <v>1.9060057024973516</v>
      </c>
      <c r="G203" s="20">
        <f t="shared" si="54"/>
        <v>131.98323059703807</v>
      </c>
      <c r="H203" s="5">
        <f t="shared" si="58"/>
        <v>131</v>
      </c>
      <c r="I203" s="5">
        <f t="shared" si="59"/>
        <v>58.993835822284382</v>
      </c>
      <c r="J203" s="29">
        <f t="shared" si="60"/>
        <v>8</v>
      </c>
      <c r="K203" s="29">
        <f t="shared" si="61"/>
        <v>47</v>
      </c>
      <c r="L203" s="29">
        <f t="shared" si="62"/>
        <v>55.975343289137527</v>
      </c>
      <c r="M203" s="175">
        <f t="shared" si="63"/>
        <v>8.7988820398025389</v>
      </c>
      <c r="N203" s="170">
        <f t="shared" si="64"/>
        <v>3.2011179601974611</v>
      </c>
      <c r="O203" s="14">
        <f t="shared" si="65"/>
        <v>20.798882039802539</v>
      </c>
      <c r="P203" s="50">
        <f t="shared" si="66"/>
        <v>3.2328847219057502</v>
      </c>
      <c r="Q203" s="50">
        <f t="shared" si="67"/>
        <v>20.830648801510829</v>
      </c>
      <c r="R203" s="44">
        <f t="shared" si="68"/>
        <v>3.2328847219057502</v>
      </c>
      <c r="S203" s="26">
        <f t="shared" si="69"/>
        <v>20.830648801510829</v>
      </c>
      <c r="T203" s="203">
        <f t="shared" si="70"/>
        <v>17.597764079605078</v>
      </c>
      <c r="U203" s="77">
        <f t="shared" si="75"/>
        <v>136.85465372112878</v>
      </c>
      <c r="V203" s="4">
        <f t="shared" si="71"/>
        <v>43.145346278871216</v>
      </c>
      <c r="W203" s="4">
        <f t="shared" si="72"/>
        <v>316.85465372112878</v>
      </c>
      <c r="X203" s="35">
        <f t="shared" si="73"/>
        <v>273.70930744225757</v>
      </c>
      <c r="Y203" s="206">
        <f t="shared" si="55"/>
        <v>56.773026148499447</v>
      </c>
      <c r="Z203" s="193">
        <v>152.11000000000001</v>
      </c>
      <c r="AA203" s="19">
        <f t="shared" si="56"/>
        <v>1.3255255229117922</v>
      </c>
      <c r="AB203" s="156"/>
    </row>
    <row r="204" spans="1:28">
      <c r="A204" s="23">
        <v>183</v>
      </c>
      <c r="B204" s="3" t="s">
        <v>8</v>
      </c>
      <c r="C204" s="183">
        <v>2</v>
      </c>
      <c r="D204" s="193">
        <f t="shared" si="52"/>
        <v>23.01817581042997</v>
      </c>
      <c r="E204" s="20">
        <f t="shared" si="53"/>
        <v>78.467985266091077</v>
      </c>
      <c r="F204" s="194">
        <f t="shared" si="57"/>
        <v>2.1108552761255717</v>
      </c>
      <c r="G204" s="20">
        <f t="shared" si="54"/>
        <v>131.80376579555644</v>
      </c>
      <c r="H204" s="5">
        <f t="shared" si="58"/>
        <v>131</v>
      </c>
      <c r="I204" s="5">
        <f t="shared" si="59"/>
        <v>48.225947733386647</v>
      </c>
      <c r="J204" s="29">
        <f t="shared" si="60"/>
        <v>8</v>
      </c>
      <c r="K204" s="29">
        <f t="shared" si="61"/>
        <v>47</v>
      </c>
      <c r="L204" s="29">
        <f t="shared" si="62"/>
        <v>12.903790933546588</v>
      </c>
      <c r="M204" s="175">
        <f t="shared" si="63"/>
        <v>8.7869177197037622</v>
      </c>
      <c r="N204" s="170">
        <f t="shared" si="64"/>
        <v>3.2130822802962378</v>
      </c>
      <c r="O204" s="14">
        <f t="shared" si="65"/>
        <v>20.786917719703762</v>
      </c>
      <c r="P204" s="50">
        <f t="shared" si="66"/>
        <v>3.2482632015649973</v>
      </c>
      <c r="Q204" s="50">
        <f t="shared" si="67"/>
        <v>20.822098640972523</v>
      </c>
      <c r="R204" s="44">
        <f t="shared" si="68"/>
        <v>3.2482632015649973</v>
      </c>
      <c r="S204" s="26">
        <f t="shared" si="69"/>
        <v>20.822098640972523</v>
      </c>
      <c r="T204" s="203">
        <f t="shared" si="70"/>
        <v>17.573835439407524</v>
      </c>
      <c r="U204" s="77">
        <f t="shared" si="75"/>
        <v>136.67333150157634</v>
      </c>
      <c r="V204" s="4">
        <f t="shared" si="71"/>
        <v>43.326668498423658</v>
      </c>
      <c r="W204" s="4">
        <f t="shared" si="72"/>
        <v>316.67333150157634</v>
      </c>
      <c r="X204" s="35">
        <f t="shared" si="73"/>
        <v>273.34666300315268</v>
      </c>
      <c r="Y204" s="206">
        <f t="shared" si="55"/>
        <v>56.698175810429973</v>
      </c>
      <c r="Z204" s="193">
        <v>152.11000000000001</v>
      </c>
      <c r="AA204" s="19">
        <f t="shared" si="56"/>
        <v>1.3255255229117922</v>
      </c>
      <c r="AB204" s="156"/>
    </row>
    <row r="205" spans="1:28">
      <c r="A205" s="23">
        <v>184</v>
      </c>
      <c r="B205" s="3" t="s">
        <v>8</v>
      </c>
      <c r="C205" s="183">
        <v>3</v>
      </c>
      <c r="D205" s="193">
        <f t="shared" si="52"/>
        <v>22.936158096874944</v>
      </c>
      <c r="E205" s="20">
        <f t="shared" si="53"/>
        <v>77.400395647653966</v>
      </c>
      <c r="F205" s="194">
        <f t="shared" si="57"/>
        <v>2.3133853868073588</v>
      </c>
      <c r="G205" s="20">
        <f t="shared" si="54"/>
        <v>131.60792341873858</v>
      </c>
      <c r="H205" s="5">
        <f t="shared" si="58"/>
        <v>131</v>
      </c>
      <c r="I205" s="5">
        <f t="shared" si="59"/>
        <v>36.475405124314761</v>
      </c>
      <c r="J205" s="29">
        <f t="shared" si="60"/>
        <v>8</v>
      </c>
      <c r="K205" s="29">
        <f t="shared" si="61"/>
        <v>46</v>
      </c>
      <c r="L205" s="29">
        <f t="shared" si="62"/>
        <v>25.901620497259046</v>
      </c>
      <c r="M205" s="175">
        <f t="shared" si="63"/>
        <v>8.7738615612492392</v>
      </c>
      <c r="N205" s="170">
        <f t="shared" si="64"/>
        <v>3.2261384387507608</v>
      </c>
      <c r="O205" s="14">
        <f t="shared" si="65"/>
        <v>20.773861561249241</v>
      </c>
      <c r="P205" s="50">
        <f t="shared" si="66"/>
        <v>3.2646948618642169</v>
      </c>
      <c r="Q205" s="50">
        <f t="shared" si="67"/>
        <v>20.812417984362696</v>
      </c>
      <c r="R205" s="44">
        <f t="shared" si="68"/>
        <v>3.2646948618642169</v>
      </c>
      <c r="S205" s="26">
        <f t="shared" si="69"/>
        <v>20.812417984362696</v>
      </c>
      <c r="T205" s="203">
        <f t="shared" si="70"/>
        <v>17.547723122498478</v>
      </c>
      <c r="U205" s="77">
        <f t="shared" si="75"/>
        <v>136.47522753070379</v>
      </c>
      <c r="V205" s="4">
        <f t="shared" si="71"/>
        <v>43.524772469296209</v>
      </c>
      <c r="W205" s="4">
        <f t="shared" si="72"/>
        <v>316.47522753070382</v>
      </c>
      <c r="X205" s="35">
        <f t="shared" si="73"/>
        <v>272.95045506140764</v>
      </c>
      <c r="Y205" s="206">
        <f t="shared" si="55"/>
        <v>56.61615809687494</v>
      </c>
      <c r="Z205" s="193">
        <v>152.11000000000001</v>
      </c>
      <c r="AA205" s="19">
        <f t="shared" si="56"/>
        <v>1.3255255229117922</v>
      </c>
      <c r="AB205" s="156"/>
    </row>
    <row r="206" spans="1:28">
      <c r="A206" s="23">
        <v>185</v>
      </c>
      <c r="B206" s="3" t="s">
        <v>8</v>
      </c>
      <c r="C206" s="183">
        <v>4</v>
      </c>
      <c r="D206" s="193">
        <f t="shared" si="52"/>
        <v>22.847010156555367</v>
      </c>
      <c r="E206" s="20">
        <f t="shared" si="53"/>
        <v>76.334154694547635</v>
      </c>
      <c r="F206" s="194">
        <f t="shared" si="57"/>
        <v>2.5132366660816223</v>
      </c>
      <c r="G206" s="20">
        <f t="shared" si="54"/>
        <v>131.39600018387105</v>
      </c>
      <c r="H206" s="5">
        <f t="shared" si="58"/>
        <v>131</v>
      </c>
      <c r="I206" s="5">
        <f t="shared" si="59"/>
        <v>23.760011032263151</v>
      </c>
      <c r="J206" s="29">
        <f t="shared" si="60"/>
        <v>8</v>
      </c>
      <c r="K206" s="29">
        <f t="shared" si="61"/>
        <v>45</v>
      </c>
      <c r="L206" s="29">
        <f t="shared" si="62"/>
        <v>35.040044129052603</v>
      </c>
      <c r="M206" s="175">
        <f t="shared" si="63"/>
        <v>8.7597333455914033</v>
      </c>
      <c r="N206" s="170">
        <f t="shared" si="64"/>
        <v>3.2402666544085967</v>
      </c>
      <c r="O206" s="14">
        <f t="shared" si="65"/>
        <v>20.759733345591403</v>
      </c>
      <c r="P206" s="50">
        <f t="shared" si="66"/>
        <v>3.282153932176624</v>
      </c>
      <c r="Q206" s="50">
        <f t="shared" si="67"/>
        <v>20.80162062335943</v>
      </c>
      <c r="R206" s="44">
        <f t="shared" si="68"/>
        <v>3.282153932176624</v>
      </c>
      <c r="S206" s="26">
        <f t="shared" si="69"/>
        <v>20.80162062335943</v>
      </c>
      <c r="T206" s="203">
        <f t="shared" si="70"/>
        <v>17.519466691182807</v>
      </c>
      <c r="U206" s="77">
        <f t="shared" si="75"/>
        <v>136.26058064845134</v>
      </c>
      <c r="V206" s="4">
        <f t="shared" si="71"/>
        <v>43.739419351548662</v>
      </c>
      <c r="W206" s="4">
        <f t="shared" si="72"/>
        <v>316.26058064845131</v>
      </c>
      <c r="X206" s="35">
        <f t="shared" si="73"/>
        <v>272.52116129690262</v>
      </c>
      <c r="Y206" s="206">
        <f t="shared" si="55"/>
        <v>56.527010156555363</v>
      </c>
      <c r="Z206" s="193">
        <v>152.11000000000001</v>
      </c>
      <c r="AA206" s="19">
        <f t="shared" si="56"/>
        <v>1.3255255229117922</v>
      </c>
      <c r="AB206" s="156"/>
    </row>
    <row r="207" spans="1:28">
      <c r="A207" s="23">
        <v>186</v>
      </c>
      <c r="B207" s="3" t="s">
        <v>8</v>
      </c>
      <c r="C207" s="183">
        <v>5</v>
      </c>
      <c r="D207" s="193">
        <f t="shared" si="52"/>
        <v>22.750772199645425</v>
      </c>
      <c r="E207" s="20">
        <f t="shared" si="53"/>
        <v>75.269366215027944</v>
      </c>
      <c r="F207" s="194">
        <f t="shared" si="57"/>
        <v>2.7100529017691311</v>
      </c>
      <c r="G207" s="20">
        <f t="shared" si="54"/>
        <v>131.16831131711544</v>
      </c>
      <c r="H207" s="5">
        <f t="shared" si="58"/>
        <v>131</v>
      </c>
      <c r="I207" s="5">
        <f t="shared" si="59"/>
        <v>10.098679026926334</v>
      </c>
      <c r="J207" s="29">
        <f t="shared" si="60"/>
        <v>8</v>
      </c>
      <c r="K207" s="29">
        <f t="shared" si="61"/>
        <v>44</v>
      </c>
      <c r="L207" s="29">
        <f t="shared" si="62"/>
        <v>40.394716107705335</v>
      </c>
      <c r="M207" s="175">
        <f t="shared" si="63"/>
        <v>8.7445540878076944</v>
      </c>
      <c r="N207" s="170">
        <f t="shared" si="64"/>
        <v>3.2554459121923056</v>
      </c>
      <c r="O207" s="14">
        <f t="shared" si="65"/>
        <v>20.744554087807693</v>
      </c>
      <c r="P207" s="50">
        <f t="shared" si="66"/>
        <v>3.3006134605551245</v>
      </c>
      <c r="Q207" s="50">
        <f t="shared" si="67"/>
        <v>20.789721636170512</v>
      </c>
      <c r="R207" s="44">
        <f t="shared" si="68"/>
        <v>3.3006134605551245</v>
      </c>
      <c r="S207" s="26">
        <f t="shared" si="69"/>
        <v>20.789721636170512</v>
      </c>
      <c r="T207" s="203">
        <f t="shared" si="70"/>
        <v>17.489108175615389</v>
      </c>
      <c r="U207" s="77">
        <f t="shared" si="75"/>
        <v>136.02964487017431</v>
      </c>
      <c r="V207" s="4">
        <f t="shared" si="71"/>
        <v>43.970355129825691</v>
      </c>
      <c r="W207" s="4">
        <f t="shared" si="72"/>
        <v>316.02964487017431</v>
      </c>
      <c r="X207" s="35">
        <f t="shared" si="73"/>
        <v>272.05928974034862</v>
      </c>
      <c r="Y207" s="206">
        <f t="shared" si="55"/>
        <v>56.430772199645425</v>
      </c>
      <c r="Z207" s="193">
        <v>152.10900000000001</v>
      </c>
      <c r="AA207" s="19">
        <f t="shared" si="56"/>
        <v>1.3255429515962234</v>
      </c>
      <c r="AB207" s="156"/>
    </row>
    <row r="208" spans="1:28">
      <c r="A208" s="23">
        <v>187</v>
      </c>
      <c r="B208" s="3" t="s">
        <v>8</v>
      </c>
      <c r="C208" s="183">
        <v>6</v>
      </c>
      <c r="D208" s="193">
        <f t="shared" si="52"/>
        <v>22.647487439215872</v>
      </c>
      <c r="E208" s="20">
        <f t="shared" si="53"/>
        <v>74.206131441670578</v>
      </c>
      <c r="F208" s="194">
        <f t="shared" si="57"/>
        <v>2.9034814955202708</v>
      </c>
      <c r="G208" s="20">
        <f t="shared" si="54"/>
        <v>130.92518885422476</v>
      </c>
      <c r="H208" s="5">
        <f t="shared" si="58"/>
        <v>130</v>
      </c>
      <c r="I208" s="5">
        <f t="shared" si="59"/>
        <v>55.511331253485423</v>
      </c>
      <c r="J208" s="29">
        <f t="shared" si="60"/>
        <v>8</v>
      </c>
      <c r="K208" s="29">
        <f t="shared" si="61"/>
        <v>43</v>
      </c>
      <c r="L208" s="29">
        <f t="shared" si="62"/>
        <v>42.045325013941692</v>
      </c>
      <c r="M208" s="175">
        <f t="shared" si="63"/>
        <v>8.7283459236149845</v>
      </c>
      <c r="N208" s="170">
        <f t="shared" si="64"/>
        <v>3.2716540763850155</v>
      </c>
      <c r="O208" s="14">
        <f t="shared" si="65"/>
        <v>20.728345923614985</v>
      </c>
      <c r="P208" s="50">
        <f t="shared" si="66"/>
        <v>3.3200454346436867</v>
      </c>
      <c r="Q208" s="50">
        <f t="shared" si="67"/>
        <v>20.776737281873654</v>
      </c>
      <c r="R208" s="44">
        <f t="shared" si="68"/>
        <v>3.3200454346436867</v>
      </c>
      <c r="S208" s="26">
        <f t="shared" si="69"/>
        <v>20.776737281873654</v>
      </c>
      <c r="T208" s="203">
        <f t="shared" si="70"/>
        <v>17.456691847229969</v>
      </c>
      <c r="U208" s="77">
        <f t="shared" si="75"/>
        <v>135.78268808337452</v>
      </c>
      <c r="V208" s="4">
        <f t="shared" si="71"/>
        <v>44.217311916625476</v>
      </c>
      <c r="W208" s="4">
        <f t="shared" si="72"/>
        <v>315.78268808337452</v>
      </c>
      <c r="X208" s="35">
        <f t="shared" si="73"/>
        <v>271.56537616674905</v>
      </c>
      <c r="Y208" s="206">
        <f t="shared" si="55"/>
        <v>56.327487439215872</v>
      </c>
      <c r="Z208" s="193">
        <v>152.108</v>
      </c>
      <c r="AA208" s="19">
        <f t="shared" si="56"/>
        <v>1.3255603806243985</v>
      </c>
      <c r="AB208" s="156"/>
    </row>
    <row r="209" spans="1:28">
      <c r="A209" s="23">
        <v>188</v>
      </c>
      <c r="B209" s="3" t="s">
        <v>8</v>
      </c>
      <c r="C209" s="183">
        <v>7</v>
      </c>
      <c r="D209" s="193">
        <f t="shared" si="52"/>
        <v>22.537202029027416</v>
      </c>
      <c r="E209" s="20">
        <f t="shared" si="53"/>
        <v>73.144548871291093</v>
      </c>
      <c r="F209" s="194">
        <f t="shared" si="57"/>
        <v>3.0931739160747909</v>
      </c>
      <c r="G209" s="20">
        <f t="shared" si="54"/>
        <v>130.66697991151358</v>
      </c>
      <c r="H209" s="5">
        <f t="shared" si="58"/>
        <v>130</v>
      </c>
      <c r="I209" s="5">
        <f t="shared" si="59"/>
        <v>40.01879469081473</v>
      </c>
      <c r="J209" s="29">
        <f t="shared" si="60"/>
        <v>8</v>
      </c>
      <c r="K209" s="29">
        <f t="shared" si="61"/>
        <v>42</v>
      </c>
      <c r="L209" s="29">
        <f t="shared" si="62"/>
        <v>40.075178763258918</v>
      </c>
      <c r="M209" s="175">
        <f t="shared" si="63"/>
        <v>8.7111319941009047</v>
      </c>
      <c r="N209" s="170">
        <f t="shared" si="64"/>
        <v>3.2888680058990953</v>
      </c>
      <c r="O209" s="14">
        <f t="shared" si="65"/>
        <v>20.711131994100903</v>
      </c>
      <c r="P209" s="50">
        <f t="shared" si="66"/>
        <v>3.3404209045003417</v>
      </c>
      <c r="Q209" s="50">
        <f t="shared" si="67"/>
        <v>20.762684892702151</v>
      </c>
      <c r="R209" s="44">
        <f t="shared" si="68"/>
        <v>3.3404209045003417</v>
      </c>
      <c r="S209" s="26">
        <f t="shared" si="69"/>
        <v>20.762684892702151</v>
      </c>
      <c r="T209" s="203">
        <f t="shared" si="70"/>
        <v>17.422263988201809</v>
      </c>
      <c r="U209" s="77">
        <f t="shared" si="75"/>
        <v>135.51999072334087</v>
      </c>
      <c r="V209" s="4">
        <f t="shared" si="71"/>
        <v>44.480009276659132</v>
      </c>
      <c r="W209" s="4">
        <f t="shared" si="72"/>
        <v>315.51999072334087</v>
      </c>
      <c r="X209" s="35">
        <f t="shared" si="73"/>
        <v>271.03998144668174</v>
      </c>
      <c r="Y209" s="206">
        <f t="shared" si="55"/>
        <v>56.217202029027419</v>
      </c>
      <c r="Z209" s="193">
        <v>152.10499999999999</v>
      </c>
      <c r="AA209" s="19">
        <f t="shared" si="56"/>
        <v>1.3256126697714794</v>
      </c>
      <c r="AB209" s="156"/>
    </row>
    <row r="210" spans="1:28">
      <c r="A210" s="23">
        <v>189</v>
      </c>
      <c r="B210" s="3" t="s">
        <v>8</v>
      </c>
      <c r="C210" s="183">
        <v>8</v>
      </c>
      <c r="D210" s="193">
        <f t="shared" si="52"/>
        <v>22.419964997914871</v>
      </c>
      <c r="E210" s="20">
        <f t="shared" si="53"/>
        <v>72.084714113494982</v>
      </c>
      <c r="F210" s="194">
        <f t="shared" si="57"/>
        <v>3.2787861476856826</v>
      </c>
      <c r="G210" s="20">
        <f t="shared" si="54"/>
        <v>130.39404494457256</v>
      </c>
      <c r="H210" s="5">
        <f t="shared" si="58"/>
        <v>130</v>
      </c>
      <c r="I210" s="5">
        <f t="shared" si="59"/>
        <v>23.642696674353374</v>
      </c>
      <c r="J210" s="29">
        <f t="shared" si="60"/>
        <v>8</v>
      </c>
      <c r="K210" s="29">
        <f t="shared" si="61"/>
        <v>41</v>
      </c>
      <c r="L210" s="29">
        <f t="shared" si="62"/>
        <v>34.570786697413496</v>
      </c>
      <c r="M210" s="175">
        <f t="shared" si="63"/>
        <v>8.6929363296381705</v>
      </c>
      <c r="N210" s="170">
        <f t="shared" si="64"/>
        <v>3.3070636703618295</v>
      </c>
      <c r="O210" s="14">
        <f t="shared" si="65"/>
        <v>20.692936329638172</v>
      </c>
      <c r="P210" s="50">
        <f t="shared" si="66"/>
        <v>3.361710106156591</v>
      </c>
      <c r="Q210" s="50">
        <f t="shared" si="67"/>
        <v>20.747582765432934</v>
      </c>
      <c r="R210" s="44">
        <f t="shared" si="68"/>
        <v>3.361710106156591</v>
      </c>
      <c r="S210" s="26">
        <f t="shared" si="69"/>
        <v>20.747582765432934</v>
      </c>
      <c r="T210" s="203">
        <f t="shared" si="70"/>
        <v>17.385872659276345</v>
      </c>
      <c r="U210" s="77">
        <f t="shared" si="75"/>
        <v>135.24184444126277</v>
      </c>
      <c r="V210" s="4">
        <f t="shared" si="71"/>
        <v>44.758155558737229</v>
      </c>
      <c r="W210" s="4">
        <f t="shared" si="72"/>
        <v>315.24184444126274</v>
      </c>
      <c r="X210" s="35">
        <f t="shared" si="73"/>
        <v>270.48368888252548</v>
      </c>
      <c r="Y210" s="206">
        <f t="shared" si="55"/>
        <v>56.099964997914867</v>
      </c>
      <c r="Z210" s="193">
        <v>152.102</v>
      </c>
      <c r="AA210" s="19">
        <f t="shared" si="56"/>
        <v>1.325664962012582</v>
      </c>
      <c r="AB210" s="156"/>
    </row>
    <row r="211" spans="1:28">
      <c r="A211" s="23">
        <v>190</v>
      </c>
      <c r="B211" s="3" t="s">
        <v>8</v>
      </c>
      <c r="C211" s="183">
        <v>9</v>
      </c>
      <c r="D211" s="193">
        <f t="shared" si="52"/>
        <v>22.295828181011601</v>
      </c>
      <c r="E211" s="20">
        <f t="shared" si="53"/>
        <v>71.026719748190942</v>
      </c>
      <c r="F211" s="194">
        <f t="shared" si="57"/>
        <v>3.4599791331654939</v>
      </c>
      <c r="G211" s="20">
        <f t="shared" si="54"/>
        <v>130.10675601120863</v>
      </c>
      <c r="H211" s="5">
        <f t="shared" si="58"/>
        <v>130</v>
      </c>
      <c r="I211" s="5">
        <f t="shared" si="59"/>
        <v>6.4053606725178724</v>
      </c>
      <c r="J211" s="29">
        <f t="shared" si="60"/>
        <v>8</v>
      </c>
      <c r="K211" s="29">
        <f t="shared" si="61"/>
        <v>40</v>
      </c>
      <c r="L211" s="29">
        <f t="shared" si="62"/>
        <v>25.62144269007149</v>
      </c>
      <c r="M211" s="175">
        <f t="shared" si="63"/>
        <v>8.6737837340805743</v>
      </c>
      <c r="N211" s="170">
        <f t="shared" si="64"/>
        <v>3.3262162659194257</v>
      </c>
      <c r="O211" s="14">
        <f t="shared" si="65"/>
        <v>20.673783734080573</v>
      </c>
      <c r="P211" s="50">
        <f t="shared" si="66"/>
        <v>3.3838825848055172</v>
      </c>
      <c r="Q211" s="50">
        <f t="shared" si="67"/>
        <v>20.731450052966665</v>
      </c>
      <c r="R211" s="44">
        <f t="shared" si="68"/>
        <v>3.3838825848055172</v>
      </c>
      <c r="S211" s="26">
        <f t="shared" si="69"/>
        <v>20.731450052966665</v>
      </c>
      <c r="T211" s="203">
        <f t="shared" si="70"/>
        <v>17.347567468161149</v>
      </c>
      <c r="U211" s="77">
        <f t="shared" si="75"/>
        <v>134.94855077755415</v>
      </c>
      <c r="V211" s="4">
        <f t="shared" si="71"/>
        <v>45.051449222445854</v>
      </c>
      <c r="W211" s="4">
        <f t="shared" si="72"/>
        <v>314.94855077755415</v>
      </c>
      <c r="X211" s="35">
        <f t="shared" si="73"/>
        <v>269.89710155510829</v>
      </c>
      <c r="Y211" s="206">
        <f t="shared" si="55"/>
        <v>55.9758281810116</v>
      </c>
      <c r="Z211" s="193">
        <v>152.09899999999999</v>
      </c>
      <c r="AA211" s="19">
        <f t="shared" si="56"/>
        <v>1.3257172573479512</v>
      </c>
      <c r="AB211" s="156"/>
    </row>
    <row r="212" spans="1:28">
      <c r="A212" s="23">
        <v>191</v>
      </c>
      <c r="B212" s="3" t="s">
        <v>8</v>
      </c>
      <c r="C212" s="183">
        <v>10</v>
      </c>
      <c r="D212" s="193">
        <f t="shared" si="52"/>
        <v>22.164846148071977</v>
      </c>
      <c r="E212" s="20">
        <f t="shared" si="53"/>
        <v>69.970655192354158</v>
      </c>
      <c r="F212" s="194">
        <f t="shared" si="57"/>
        <v>3.6364192110194455</v>
      </c>
      <c r="G212" s="20">
        <f t="shared" si="54"/>
        <v>129.80549505387208</v>
      </c>
      <c r="H212" s="5">
        <f t="shared" si="58"/>
        <v>129</v>
      </c>
      <c r="I212" s="5">
        <f t="shared" si="59"/>
        <v>48.329703232324732</v>
      </c>
      <c r="J212" s="29">
        <f t="shared" si="60"/>
        <v>8</v>
      </c>
      <c r="K212" s="29">
        <f t="shared" si="61"/>
        <v>39</v>
      </c>
      <c r="L212" s="29">
        <f t="shared" si="62"/>
        <v>13.318812929298929</v>
      </c>
      <c r="M212" s="175">
        <f t="shared" si="63"/>
        <v>8.6536996702581384</v>
      </c>
      <c r="N212" s="170">
        <f t="shared" si="64"/>
        <v>3.3463003297418616</v>
      </c>
      <c r="O212" s="14">
        <f t="shared" si="65"/>
        <v>20.653699670258138</v>
      </c>
      <c r="P212" s="50">
        <f t="shared" si="66"/>
        <v>3.4069073165921857</v>
      </c>
      <c r="Q212" s="50">
        <f t="shared" si="67"/>
        <v>20.714306657108462</v>
      </c>
      <c r="R212" s="44">
        <f t="shared" si="68"/>
        <v>3.4069073165921857</v>
      </c>
      <c r="S212" s="26">
        <f t="shared" si="69"/>
        <v>20.714306657108462</v>
      </c>
      <c r="T212" s="203">
        <f t="shared" si="70"/>
        <v>17.307399340516277</v>
      </c>
      <c r="U212" s="77">
        <f t="shared" si="75"/>
        <v>134.64041985213106</v>
      </c>
      <c r="V212" s="4">
        <f t="shared" si="71"/>
        <v>45.35958014786894</v>
      </c>
      <c r="W212" s="4">
        <f t="shared" si="72"/>
        <v>314.64041985213106</v>
      </c>
      <c r="X212" s="35">
        <f t="shared" si="73"/>
        <v>269.28083970426212</v>
      </c>
      <c r="Y212" s="206">
        <f t="shared" si="55"/>
        <v>55.84484614807198</v>
      </c>
      <c r="Z212" s="193">
        <v>152.09399999999999</v>
      </c>
      <c r="AA212" s="19">
        <f t="shared" si="56"/>
        <v>1.3258044231170438</v>
      </c>
      <c r="AB212" s="156"/>
    </row>
    <row r="213" spans="1:28">
      <c r="A213" s="23">
        <v>192</v>
      </c>
      <c r="B213" s="3" t="s">
        <v>8</v>
      </c>
      <c r="C213" s="183">
        <v>11</v>
      </c>
      <c r="D213" s="193">
        <f t="shared" ref="D213:D276" si="76">ASIN(SIN(_ee*PI()/180)*SIN(((360/365)*(A213-81))*PI()/180))*180/PI()</f>
        <v>22.027076129155205</v>
      </c>
      <c r="E213" s="20">
        <f t="shared" ref="E213:E276" si="77">(180/PI())*ASIN(TAN(D213*PI()/180)*(1/TAN(_ee*PI()/180)))</f>
        <v>68.916606576269729</v>
      </c>
      <c r="F213" s="194">
        <f t="shared" si="57"/>
        <v>3.807778546136571</v>
      </c>
      <c r="G213" s="20">
        <f t="shared" ref="G213:G276" si="78">ACOS((COS(_z*PI()/180)-SIN(_fi*PI()/180)*SIN(D213*PI()/180))/(COS(_fi*PI()/180)*COS(D213*PI()/180)))*180/PI()</f>
        <v>129.4906522154487</v>
      </c>
      <c r="H213" s="5">
        <f t="shared" si="58"/>
        <v>129</v>
      </c>
      <c r="I213" s="5">
        <f t="shared" si="59"/>
        <v>29.439132926922298</v>
      </c>
      <c r="J213" s="29">
        <f t="shared" si="60"/>
        <v>8</v>
      </c>
      <c r="K213" s="29">
        <f t="shared" si="61"/>
        <v>37</v>
      </c>
      <c r="L213" s="29">
        <f t="shared" si="62"/>
        <v>57.756531707689192</v>
      </c>
      <c r="M213" s="175">
        <f t="shared" si="63"/>
        <v>8.6327101476965815</v>
      </c>
      <c r="N213" s="170">
        <f t="shared" si="64"/>
        <v>3.3672898523034185</v>
      </c>
      <c r="O213" s="14">
        <f t="shared" si="65"/>
        <v>20.632710147696582</v>
      </c>
      <c r="P213" s="50">
        <f t="shared" si="66"/>
        <v>3.4307528280723614</v>
      </c>
      <c r="Q213" s="50">
        <f t="shared" si="67"/>
        <v>20.696173123465524</v>
      </c>
      <c r="R213" s="44">
        <f t="shared" si="68"/>
        <v>3.4307528280723614</v>
      </c>
      <c r="S213" s="26">
        <f t="shared" si="69"/>
        <v>20.696173123465524</v>
      </c>
      <c r="T213" s="203">
        <f t="shared" si="70"/>
        <v>17.265420295393163</v>
      </c>
      <c r="U213" s="77">
        <f t="shared" si="75"/>
        <v>134.31776908227201</v>
      </c>
      <c r="V213" s="4">
        <f t="shared" si="71"/>
        <v>45.682230917727992</v>
      </c>
      <c r="W213" s="4">
        <f t="shared" si="72"/>
        <v>314.31776908227198</v>
      </c>
      <c r="X213" s="35">
        <f t="shared" si="73"/>
        <v>268.63553816454396</v>
      </c>
      <c r="Y213" s="206">
        <f t="shared" ref="Y213:Y276" si="79">90-_fi+D213</f>
        <v>55.707076129155205</v>
      </c>
      <c r="Z213" s="193">
        <v>152.089</v>
      </c>
      <c r="AA213" s="19">
        <f t="shared" ref="AA213:AA276" si="80">_so*(_rsr/Z213)^2</f>
        <v>1.3258915974831285</v>
      </c>
      <c r="AB213" s="156"/>
    </row>
    <row r="214" spans="1:28">
      <c r="A214" s="23">
        <v>193</v>
      </c>
      <c r="B214" s="3" t="s">
        <v>8</v>
      </c>
      <c r="C214" s="183">
        <v>12</v>
      </c>
      <c r="D214" s="193">
        <f t="shared" si="76"/>
        <v>21.882577937938606</v>
      </c>
      <c r="E214" s="20">
        <f t="shared" si="77"/>
        <v>67.864656629439452</v>
      </c>
      <c r="F214" s="194">
        <f t="shared" ref="F214:F277" si="81">7.8*SIN((A214*360/365-2)*PI()/180)+10*SIN((2*A214*360/365+10)*PI()/180)</f>
        <v>3.9737355535183614</v>
      </c>
      <c r="G214" s="20">
        <f t="shared" si="78"/>
        <v>129.16262420079471</v>
      </c>
      <c r="H214" s="5">
        <f t="shared" ref="H214:H277" si="82">INT(G214)</f>
        <v>129</v>
      </c>
      <c r="I214" s="5">
        <f t="shared" ref="I214:I277" si="83">MOD(G214,1)*60</f>
        <v>9.757452047682591</v>
      </c>
      <c r="J214" s="29">
        <f t="shared" ref="J214:J277" si="84">(INT(H214/15))</f>
        <v>8</v>
      </c>
      <c r="K214" s="29">
        <f t="shared" ref="K214:K277" si="85">MOD(H214,15)*4+INT(I214/15)</f>
        <v>36</v>
      </c>
      <c r="L214" s="29">
        <f t="shared" ref="L214:L277" si="86">MOD(I214,15)*4</f>
        <v>39.029808190730364</v>
      </c>
      <c r="M214" s="175">
        <f t="shared" ref="M214:M277" si="87">J214+K214/60+L214/3600</f>
        <v>8.610841613386313</v>
      </c>
      <c r="N214" s="170">
        <f t="shared" ref="N214:N277" si="88">12-M214</f>
        <v>3.389158386613687</v>
      </c>
      <c r="O214" s="14">
        <f t="shared" ref="O214:O277" si="89">12+M214</f>
        <v>20.610841613386313</v>
      </c>
      <c r="P214" s="50">
        <f t="shared" ref="P214:P277" si="90">N214+F214/60</f>
        <v>3.4553873125056596</v>
      </c>
      <c r="Q214" s="50">
        <f t="shared" ref="Q214:Q277" si="91">O214+F214/60</f>
        <v>20.677070539278287</v>
      </c>
      <c r="R214" s="44">
        <f t="shared" ref="R214:R277" si="92">P214-_lam+_nn</f>
        <v>3.4553873125056596</v>
      </c>
      <c r="S214" s="26">
        <f t="shared" ref="S214:S277" si="93">Q214-_lam+_nn</f>
        <v>20.677070539278287</v>
      </c>
      <c r="T214" s="203">
        <f t="shared" ref="T214:T277" si="94">S214-R214</f>
        <v>17.221683226772626</v>
      </c>
      <c r="U214" s="77">
        <f t="shared" si="75"/>
        <v>133.98092193748258</v>
      </c>
      <c r="V214" s="4">
        <f t="shared" ref="V214:V277" si="95">180-U214</f>
        <v>46.019078062517423</v>
      </c>
      <c r="W214" s="4">
        <f t="shared" ref="W214:W277" si="96">180+U214</f>
        <v>313.98092193748255</v>
      </c>
      <c r="X214" s="35">
        <f t="shared" ref="X214:X277" si="97">W214-V214</f>
        <v>267.9618438749651</v>
      </c>
      <c r="Y214" s="206">
        <f t="shared" si="79"/>
        <v>55.562577937938606</v>
      </c>
      <c r="Z214" s="193">
        <v>152.083</v>
      </c>
      <c r="AA214" s="19">
        <f t="shared" si="80"/>
        <v>1.3259962180720528</v>
      </c>
      <c r="AB214" s="156"/>
    </row>
    <row r="215" spans="1:28">
      <c r="A215" s="23">
        <v>194</v>
      </c>
      <c r="B215" s="3" t="s">
        <v>8</v>
      </c>
      <c r="C215" s="183">
        <v>13</v>
      </c>
      <c r="D215" s="193">
        <f t="shared" si="76"/>
        <v>21.73141389293118</v>
      </c>
      <c r="E215" s="20">
        <f t="shared" si="77"/>
        <v>66.814884576281599</v>
      </c>
      <c r="F215" s="194">
        <f t="shared" si="81"/>
        <v>4.1339753145319706</v>
      </c>
      <c r="G215" s="20">
        <f t="shared" si="78"/>
        <v>128.82181269482251</v>
      </c>
      <c r="H215" s="5">
        <f t="shared" si="82"/>
        <v>128</v>
      </c>
      <c r="I215" s="5">
        <f t="shared" si="83"/>
        <v>49.308761689350717</v>
      </c>
      <c r="J215" s="29">
        <f t="shared" si="84"/>
        <v>8</v>
      </c>
      <c r="K215" s="29">
        <f t="shared" si="85"/>
        <v>35</v>
      </c>
      <c r="L215" s="29">
        <f t="shared" si="86"/>
        <v>17.23504675740287</v>
      </c>
      <c r="M215" s="175">
        <f t="shared" si="87"/>
        <v>8.5881208463215017</v>
      </c>
      <c r="N215" s="170">
        <f t="shared" si="88"/>
        <v>3.4118791536784983</v>
      </c>
      <c r="O215" s="14">
        <f t="shared" si="89"/>
        <v>20.588120846321502</v>
      </c>
      <c r="P215" s="50">
        <f t="shared" si="90"/>
        <v>3.4807787422540311</v>
      </c>
      <c r="Q215" s="50">
        <f t="shared" si="91"/>
        <v>20.657020434897035</v>
      </c>
      <c r="R215" s="44">
        <f t="shared" si="92"/>
        <v>3.4807787422540311</v>
      </c>
      <c r="S215" s="26">
        <f t="shared" si="93"/>
        <v>20.657020434897035</v>
      </c>
      <c r="T215" s="203">
        <f t="shared" si="94"/>
        <v>17.176241692643003</v>
      </c>
      <c r="U215" s="77">
        <f t="shared" si="75"/>
        <v>133.63020673953116</v>
      </c>
      <c r="V215" s="4">
        <f t="shared" si="95"/>
        <v>46.369793260468839</v>
      </c>
      <c r="W215" s="4">
        <f t="shared" si="96"/>
        <v>313.63020673953116</v>
      </c>
      <c r="X215" s="35">
        <f t="shared" si="97"/>
        <v>267.26041347906232</v>
      </c>
      <c r="Y215" s="206">
        <f t="shared" si="79"/>
        <v>55.411413892931179</v>
      </c>
      <c r="Z215" s="193">
        <v>152.077</v>
      </c>
      <c r="AA215" s="19">
        <f t="shared" si="80"/>
        <v>1.3261008510442287</v>
      </c>
      <c r="AB215" s="156"/>
    </row>
    <row r="216" spans="1:28">
      <c r="A216" s="23">
        <v>195</v>
      </c>
      <c r="B216" s="3" t="s">
        <v>8</v>
      </c>
      <c r="C216" s="183">
        <v>14</v>
      </c>
      <c r="D216" s="193">
        <f t="shared" si="76"/>
        <v>21.573648736859564</v>
      </c>
      <c r="E216" s="20">
        <f t="shared" si="77"/>
        <v>65.767366041702928</v>
      </c>
      <c r="F216" s="194">
        <f t="shared" si="81"/>
        <v>4.2881899851845127</v>
      </c>
      <c r="G216" s="20">
        <f t="shared" si="78"/>
        <v>128.46862284634636</v>
      </c>
      <c r="H216" s="5">
        <f t="shared" si="82"/>
        <v>128</v>
      </c>
      <c r="I216" s="5">
        <f t="shared" si="83"/>
        <v>28.117370780781812</v>
      </c>
      <c r="J216" s="29">
        <f t="shared" si="84"/>
        <v>8</v>
      </c>
      <c r="K216" s="29">
        <f t="shared" si="85"/>
        <v>33</v>
      </c>
      <c r="L216" s="29">
        <f t="shared" si="86"/>
        <v>52.469483123127247</v>
      </c>
      <c r="M216" s="175">
        <f t="shared" si="87"/>
        <v>8.564574856423091</v>
      </c>
      <c r="N216" s="170">
        <f t="shared" si="88"/>
        <v>3.435425143576909</v>
      </c>
      <c r="O216" s="14">
        <f t="shared" si="89"/>
        <v>20.564574856423093</v>
      </c>
      <c r="P216" s="50">
        <f t="shared" si="90"/>
        <v>3.5068949766633177</v>
      </c>
      <c r="Q216" s="50">
        <f t="shared" si="91"/>
        <v>20.6360446895095</v>
      </c>
      <c r="R216" s="44">
        <f t="shared" si="92"/>
        <v>3.5068949766633177</v>
      </c>
      <c r="S216" s="26">
        <f t="shared" si="93"/>
        <v>20.6360446895095</v>
      </c>
      <c r="T216" s="203">
        <f t="shared" si="94"/>
        <v>17.129149712846182</v>
      </c>
      <c r="U216" s="77">
        <f t="shared" si="75"/>
        <v>133.26595551455023</v>
      </c>
      <c r="V216" s="4">
        <f t="shared" si="95"/>
        <v>46.734044485449772</v>
      </c>
      <c r="W216" s="4">
        <f t="shared" si="96"/>
        <v>313.26595551455023</v>
      </c>
      <c r="X216" s="35">
        <f t="shared" si="97"/>
        <v>266.53191102910046</v>
      </c>
      <c r="Y216" s="206">
        <f t="shared" si="79"/>
        <v>55.25364873685956</v>
      </c>
      <c r="Z216" s="193">
        <v>152.06899999999999</v>
      </c>
      <c r="AA216" s="19">
        <f t="shared" si="80"/>
        <v>1.3262403809400105</v>
      </c>
      <c r="AB216" s="156"/>
    </row>
    <row r="217" spans="1:28">
      <c r="A217" s="75">
        <v>196</v>
      </c>
      <c r="B217" s="169" t="s">
        <v>8</v>
      </c>
      <c r="C217" s="184">
        <v>15</v>
      </c>
      <c r="D217" s="193">
        <f t="shared" si="76"/>
        <v>21.409349554498423</v>
      </c>
      <c r="E217" s="20">
        <f t="shared" si="77"/>
        <v>64.72217296657557</v>
      </c>
      <c r="F217" s="195">
        <f t="shared" si="81"/>
        <v>4.4360791959237975</v>
      </c>
      <c r="G217" s="34">
        <f t="shared" si="78"/>
        <v>128.10346182530824</v>
      </c>
      <c r="H217" s="176">
        <f t="shared" si="82"/>
        <v>128</v>
      </c>
      <c r="I217" s="176">
        <f t="shared" si="83"/>
        <v>6.2077095184946529</v>
      </c>
      <c r="J217" s="177">
        <f t="shared" si="84"/>
        <v>8</v>
      </c>
      <c r="K217" s="177">
        <f t="shared" si="85"/>
        <v>32</v>
      </c>
      <c r="L217" s="177">
        <f t="shared" si="86"/>
        <v>24.830838073978612</v>
      </c>
      <c r="M217" s="178">
        <f t="shared" si="87"/>
        <v>8.5402307883538828</v>
      </c>
      <c r="N217" s="171">
        <f t="shared" si="88"/>
        <v>3.4597692116461172</v>
      </c>
      <c r="O217" s="64">
        <f t="shared" si="89"/>
        <v>20.540230788353881</v>
      </c>
      <c r="P217" s="65">
        <f t="shared" si="90"/>
        <v>3.533703864911514</v>
      </c>
      <c r="Q217" s="65">
        <f t="shared" si="91"/>
        <v>20.614165441619278</v>
      </c>
      <c r="R217" s="66">
        <f t="shared" si="92"/>
        <v>3.533703864911514</v>
      </c>
      <c r="S217" s="33">
        <f t="shared" si="93"/>
        <v>20.614165441619278</v>
      </c>
      <c r="T217" s="204">
        <f t="shared" si="94"/>
        <v>17.080461576707762</v>
      </c>
      <c r="U217" s="79">
        <f t="shared" si="75"/>
        <v>132.88850290283747</v>
      </c>
      <c r="V217" s="67">
        <f t="shared" si="95"/>
        <v>47.111497097162527</v>
      </c>
      <c r="W217" s="67">
        <f t="shared" si="96"/>
        <v>312.88850290283744</v>
      </c>
      <c r="X217" s="37">
        <f t="shared" si="97"/>
        <v>265.77700580567489</v>
      </c>
      <c r="Y217" s="207">
        <f t="shared" si="79"/>
        <v>55.089349554498426</v>
      </c>
      <c r="Z217" s="196">
        <v>152.06100000000001</v>
      </c>
      <c r="AA217" s="210">
        <f t="shared" si="80"/>
        <v>1.3263799328585695</v>
      </c>
      <c r="AB217" s="157"/>
    </row>
    <row r="218" spans="1:28">
      <c r="A218" s="23">
        <v>197</v>
      </c>
      <c r="B218" s="3" t="s">
        <v>8</v>
      </c>
      <c r="C218" s="183">
        <v>16</v>
      </c>
      <c r="D218" s="193">
        <f t="shared" si="76"/>
        <v>21.238585689215583</v>
      </c>
      <c r="E218" s="20">
        <f t="shared" si="77"/>
        <v>63.67937353310208</v>
      </c>
      <c r="F218" s="194">
        <f t="shared" si="81"/>
        <v>4.5773504424818139</v>
      </c>
      <c r="G218" s="20">
        <f t="shared" si="78"/>
        <v>127.72673745945676</v>
      </c>
      <c r="H218" s="5">
        <f t="shared" si="82"/>
        <v>127</v>
      </c>
      <c r="I218" s="5">
        <f t="shared" si="83"/>
        <v>43.604247567405423</v>
      </c>
      <c r="J218" s="29">
        <f t="shared" si="84"/>
        <v>8</v>
      </c>
      <c r="K218" s="29">
        <f t="shared" si="85"/>
        <v>30</v>
      </c>
      <c r="L218" s="29">
        <f t="shared" si="86"/>
        <v>54.416990269621692</v>
      </c>
      <c r="M218" s="175">
        <f t="shared" si="87"/>
        <v>8.5151158306304513</v>
      </c>
      <c r="N218" s="170">
        <f t="shared" si="88"/>
        <v>3.4848841693695487</v>
      </c>
      <c r="O218" s="14">
        <f t="shared" si="89"/>
        <v>20.51511583063045</v>
      </c>
      <c r="P218" s="50">
        <f t="shared" si="90"/>
        <v>3.5611733434109123</v>
      </c>
      <c r="Q218" s="50">
        <f t="shared" si="91"/>
        <v>20.591405004671813</v>
      </c>
      <c r="R218" s="44">
        <f t="shared" si="92"/>
        <v>3.5611733434109123</v>
      </c>
      <c r="S218" s="26">
        <f t="shared" si="93"/>
        <v>20.591405004671813</v>
      </c>
      <c r="T218" s="203">
        <f t="shared" si="94"/>
        <v>17.030231661260899</v>
      </c>
      <c r="U218" s="77">
        <f t="shared" si="75"/>
        <v>132.49818513077093</v>
      </c>
      <c r="V218" s="4">
        <f t="shared" si="95"/>
        <v>47.501814869229065</v>
      </c>
      <c r="W218" s="4">
        <f t="shared" si="96"/>
        <v>312.49818513077093</v>
      </c>
      <c r="X218" s="35">
        <f t="shared" si="97"/>
        <v>264.99637026154187</v>
      </c>
      <c r="Y218" s="206">
        <f t="shared" si="79"/>
        <v>54.918585689215583</v>
      </c>
      <c r="Z218" s="193">
        <v>152.05199999999999</v>
      </c>
      <c r="AA218" s="19">
        <f t="shared" si="80"/>
        <v>1.3265369550968211</v>
      </c>
      <c r="AB218" s="156"/>
    </row>
    <row r="219" spans="1:28">
      <c r="A219" s="23">
        <v>198</v>
      </c>
      <c r="B219" s="3" t="s">
        <v>8</v>
      </c>
      <c r="C219" s="183">
        <v>17</v>
      </c>
      <c r="D219" s="193">
        <f t="shared" si="76"/>
        <v>21.061428658499196</v>
      </c>
      <c r="E219" s="20">
        <f t="shared" si="77"/>
        <v>62.639032100007654</v>
      </c>
      <c r="F219" s="194">
        <f t="shared" si="81"/>
        <v>4.7117194672869003</v>
      </c>
      <c r="G219" s="20">
        <f t="shared" si="78"/>
        <v>127.33885695507422</v>
      </c>
      <c r="H219" s="5">
        <f t="shared" si="82"/>
        <v>127</v>
      </c>
      <c r="I219" s="5">
        <f t="shared" si="83"/>
        <v>20.331417304453225</v>
      </c>
      <c r="J219" s="29">
        <f t="shared" si="84"/>
        <v>8</v>
      </c>
      <c r="K219" s="29">
        <f t="shared" si="85"/>
        <v>29</v>
      </c>
      <c r="L219" s="29">
        <f t="shared" si="86"/>
        <v>21.325669217812901</v>
      </c>
      <c r="M219" s="175">
        <f t="shared" si="87"/>
        <v>8.4892571303382809</v>
      </c>
      <c r="N219" s="170">
        <f t="shared" si="88"/>
        <v>3.5107428696617191</v>
      </c>
      <c r="O219" s="14">
        <f t="shared" si="89"/>
        <v>20.489257130338281</v>
      </c>
      <c r="P219" s="50">
        <f t="shared" si="90"/>
        <v>3.5892715274498341</v>
      </c>
      <c r="Q219" s="50">
        <f t="shared" si="91"/>
        <v>20.567785788126397</v>
      </c>
      <c r="R219" s="44">
        <f t="shared" si="92"/>
        <v>3.5892715274498341</v>
      </c>
      <c r="S219" s="26">
        <f t="shared" si="93"/>
        <v>20.567785788126397</v>
      </c>
      <c r="T219" s="203">
        <f t="shared" si="94"/>
        <v>16.978514260676562</v>
      </c>
      <c r="U219" s="77">
        <f t="shared" si="75"/>
        <v>132.09533904809115</v>
      </c>
      <c r="V219" s="4">
        <f t="shared" si="95"/>
        <v>47.904660951908852</v>
      </c>
      <c r="W219" s="4">
        <f t="shared" si="96"/>
        <v>312.09533904809115</v>
      </c>
      <c r="X219" s="35">
        <f t="shared" si="97"/>
        <v>264.1906780961823</v>
      </c>
      <c r="Y219" s="206">
        <f t="shared" si="79"/>
        <v>54.741428658499196</v>
      </c>
      <c r="Z219" s="193">
        <v>152.04300000000001</v>
      </c>
      <c r="AA219" s="19">
        <f t="shared" si="80"/>
        <v>1.3266940052201175</v>
      </c>
      <c r="AB219" s="156"/>
    </row>
    <row r="220" spans="1:28">
      <c r="A220" s="23">
        <v>199</v>
      </c>
      <c r="B220" s="3" t="s">
        <v>8</v>
      </c>
      <c r="C220" s="183">
        <v>18</v>
      </c>
      <c r="D220" s="193">
        <f t="shared" si="76"/>
        <v>20.877952068729922</v>
      </c>
      <c r="E220" s="20">
        <f t="shared" si="77"/>
        <v>61.601209147454441</v>
      </c>
      <c r="F220" s="194">
        <f t="shared" si="81"/>
        <v>4.838910630982717</v>
      </c>
      <c r="G220" s="20">
        <f t="shared" si="78"/>
        <v>126.9402257049603</v>
      </c>
      <c r="H220" s="5">
        <f t="shared" si="82"/>
        <v>126</v>
      </c>
      <c r="I220" s="5">
        <f t="shared" si="83"/>
        <v>56.41354229761788</v>
      </c>
      <c r="J220" s="29">
        <f t="shared" si="84"/>
        <v>8</v>
      </c>
      <c r="K220" s="29">
        <f t="shared" si="85"/>
        <v>27</v>
      </c>
      <c r="L220" s="29">
        <f t="shared" si="86"/>
        <v>45.654169190471521</v>
      </c>
      <c r="M220" s="175">
        <f t="shared" si="87"/>
        <v>8.4626817136640184</v>
      </c>
      <c r="N220" s="170">
        <f t="shared" si="88"/>
        <v>3.5373182863359816</v>
      </c>
      <c r="O220" s="14">
        <f t="shared" si="89"/>
        <v>20.462681713664018</v>
      </c>
      <c r="P220" s="50">
        <f t="shared" si="90"/>
        <v>3.6179667968523601</v>
      </c>
      <c r="Q220" s="50">
        <f t="shared" si="91"/>
        <v>20.543330224180398</v>
      </c>
      <c r="R220" s="44">
        <f t="shared" si="92"/>
        <v>3.6179667968523601</v>
      </c>
      <c r="S220" s="26">
        <f t="shared" si="93"/>
        <v>20.543330224180398</v>
      </c>
      <c r="T220" s="203">
        <f t="shared" si="94"/>
        <v>16.925363427328037</v>
      </c>
      <c r="U220" s="77">
        <f t="shared" si="75"/>
        <v>131.68030123272146</v>
      </c>
      <c r="V220" s="4">
        <f t="shared" si="95"/>
        <v>48.319698767278538</v>
      </c>
      <c r="W220" s="4">
        <f t="shared" si="96"/>
        <v>311.68030123272149</v>
      </c>
      <c r="X220" s="35">
        <f t="shared" si="97"/>
        <v>263.36060246544298</v>
      </c>
      <c r="Y220" s="206">
        <f t="shared" si="79"/>
        <v>54.557952068729918</v>
      </c>
      <c r="Z220" s="193">
        <v>152.03200000000001</v>
      </c>
      <c r="AA220" s="19">
        <f t="shared" si="80"/>
        <v>1.3268859932490242</v>
      </c>
      <c r="AB220" s="156"/>
    </row>
    <row r="221" spans="1:28">
      <c r="A221" s="23">
        <v>200</v>
      </c>
      <c r="B221" s="3" t="s">
        <v>8</v>
      </c>
      <c r="C221" s="183">
        <v>19</v>
      </c>
      <c r="D221" s="193">
        <f t="shared" si="76"/>
        <v>20.688231529455603</v>
      </c>
      <c r="E221" s="20">
        <f t="shared" si="77"/>
        <v>60.56596123153389</v>
      </c>
      <c r="F221" s="194">
        <f t="shared" si="81"/>
        <v>4.9586572736029737</v>
      </c>
      <c r="G221" s="20">
        <f t="shared" si="78"/>
        <v>126.53124618560278</v>
      </c>
      <c r="H221" s="5">
        <f t="shared" si="82"/>
        <v>126</v>
      </c>
      <c r="I221" s="5">
        <f t="shared" si="83"/>
        <v>31.874771136166942</v>
      </c>
      <c r="J221" s="29">
        <f t="shared" si="84"/>
        <v>8</v>
      </c>
      <c r="K221" s="29">
        <f t="shared" si="85"/>
        <v>26</v>
      </c>
      <c r="L221" s="29">
        <f t="shared" si="86"/>
        <v>7.4990845446677667</v>
      </c>
      <c r="M221" s="175">
        <f t="shared" si="87"/>
        <v>8.4354164123735185</v>
      </c>
      <c r="N221" s="170">
        <f t="shared" si="88"/>
        <v>3.5645835876264815</v>
      </c>
      <c r="O221" s="14">
        <f t="shared" si="89"/>
        <v>20.43541641237352</v>
      </c>
      <c r="P221" s="50">
        <f t="shared" si="90"/>
        <v>3.6472278755198646</v>
      </c>
      <c r="Q221" s="50">
        <f t="shared" si="91"/>
        <v>20.518060700266904</v>
      </c>
      <c r="R221" s="44">
        <f t="shared" si="92"/>
        <v>3.6472278755198646</v>
      </c>
      <c r="S221" s="26">
        <f t="shared" si="93"/>
        <v>20.518060700266904</v>
      </c>
      <c r="T221" s="203">
        <f t="shared" si="94"/>
        <v>16.87083282474704</v>
      </c>
      <c r="U221" s="77">
        <f t="shared" si="75"/>
        <v>131.25340716430361</v>
      </c>
      <c r="V221" s="4">
        <f t="shared" si="95"/>
        <v>48.74659283569639</v>
      </c>
      <c r="W221" s="4">
        <f t="shared" si="96"/>
        <v>311.25340716430361</v>
      </c>
      <c r="X221" s="35">
        <f t="shared" si="97"/>
        <v>262.50681432860722</v>
      </c>
      <c r="Y221" s="206">
        <f t="shared" si="79"/>
        <v>54.368231529455599</v>
      </c>
      <c r="Z221" s="193">
        <v>152.02099999999999</v>
      </c>
      <c r="AA221" s="19">
        <f t="shared" si="80"/>
        <v>1.3270780229552934</v>
      </c>
      <c r="AB221" s="156"/>
    </row>
    <row r="222" spans="1:28">
      <c r="A222" s="23">
        <v>201</v>
      </c>
      <c r="B222" s="3" t="s">
        <v>8</v>
      </c>
      <c r="C222" s="183">
        <v>20</v>
      </c>
      <c r="D222" s="193">
        <f t="shared" si="76"/>
        <v>20.492344567419252</v>
      </c>
      <c r="E222" s="20">
        <f t="shared" si="77"/>
        <v>59.533340948153324</v>
      </c>
      <c r="F222" s="194">
        <f t="shared" si="81"/>
        <v>5.0707020649641326</v>
      </c>
      <c r="G222" s="20">
        <f t="shared" si="78"/>
        <v>126.11231694430509</v>
      </c>
      <c r="H222" s="5">
        <f t="shared" si="82"/>
        <v>126</v>
      </c>
      <c r="I222" s="5">
        <f t="shared" si="83"/>
        <v>6.7390166583055588</v>
      </c>
      <c r="J222" s="29">
        <f t="shared" si="84"/>
        <v>8</v>
      </c>
      <c r="K222" s="29">
        <f t="shared" si="85"/>
        <v>24</v>
      </c>
      <c r="L222" s="29">
        <f t="shared" si="86"/>
        <v>26.956066633222235</v>
      </c>
      <c r="M222" s="175">
        <f t="shared" si="87"/>
        <v>8.4074877962870058</v>
      </c>
      <c r="N222" s="170">
        <f t="shared" si="88"/>
        <v>3.5925122037129942</v>
      </c>
      <c r="O222" s="14">
        <f t="shared" si="89"/>
        <v>20.407487796287008</v>
      </c>
      <c r="P222" s="50">
        <f t="shared" si="90"/>
        <v>3.6770239047957296</v>
      </c>
      <c r="Q222" s="50">
        <f t="shared" si="91"/>
        <v>20.491999497369743</v>
      </c>
      <c r="R222" s="44">
        <f t="shared" si="92"/>
        <v>3.6770239047957296</v>
      </c>
      <c r="S222" s="26">
        <f t="shared" si="93"/>
        <v>20.491999497369743</v>
      </c>
      <c r="T222" s="203">
        <f t="shared" si="94"/>
        <v>16.814975592574015</v>
      </c>
      <c r="U222" s="77">
        <f t="shared" si="75"/>
        <v>130.81499046673258</v>
      </c>
      <c r="V222" s="4">
        <f t="shared" si="95"/>
        <v>49.185009533267419</v>
      </c>
      <c r="W222" s="4">
        <f t="shared" si="96"/>
        <v>310.81499046673258</v>
      </c>
      <c r="X222" s="35">
        <f t="shared" si="97"/>
        <v>261.62998093346516</v>
      </c>
      <c r="Y222" s="206">
        <f t="shared" si="79"/>
        <v>54.172344567419252</v>
      </c>
      <c r="Z222" s="193">
        <v>152.00899999999999</v>
      </c>
      <c r="AA222" s="19">
        <f t="shared" si="80"/>
        <v>1.327287557454621</v>
      </c>
      <c r="AB222" s="156"/>
    </row>
    <row r="223" spans="1:28">
      <c r="A223" s="23">
        <v>202</v>
      </c>
      <c r="B223" s="3" t="s">
        <v>8</v>
      </c>
      <c r="C223" s="183">
        <v>21</v>
      </c>
      <c r="D223" s="193">
        <f t="shared" si="76"/>
        <v>20.290370540583261</v>
      </c>
      <c r="E223" s="20">
        <f t="shared" si="77"/>
        <v>58.503396906098025</v>
      </c>
      <c r="F223" s="194">
        <f t="shared" si="81"/>
        <v>5.1747973438501287</v>
      </c>
      <c r="G223" s="20">
        <f t="shared" si="78"/>
        <v>125.68383167600676</v>
      </c>
      <c r="H223" s="5">
        <f t="shared" si="82"/>
        <v>125</v>
      </c>
      <c r="I223" s="5">
        <f t="shared" si="83"/>
        <v>41.029900560405679</v>
      </c>
      <c r="J223" s="29">
        <f t="shared" si="84"/>
        <v>8</v>
      </c>
      <c r="K223" s="29">
        <f t="shared" si="85"/>
        <v>22</v>
      </c>
      <c r="L223" s="29">
        <f t="shared" si="86"/>
        <v>44.119602241622715</v>
      </c>
      <c r="M223" s="175">
        <f t="shared" si="87"/>
        <v>8.3789221117337842</v>
      </c>
      <c r="N223" s="170">
        <f t="shared" si="88"/>
        <v>3.6210778882662158</v>
      </c>
      <c r="O223" s="14">
        <f t="shared" si="89"/>
        <v>20.378922111733786</v>
      </c>
      <c r="P223" s="50">
        <f t="shared" si="90"/>
        <v>3.7073245106637178</v>
      </c>
      <c r="Q223" s="50">
        <f t="shared" si="91"/>
        <v>20.465168734131289</v>
      </c>
      <c r="R223" s="44">
        <f t="shared" si="92"/>
        <v>3.7073245106637178</v>
      </c>
      <c r="S223" s="26">
        <f t="shared" si="93"/>
        <v>20.465168734131289</v>
      </c>
      <c r="T223" s="203">
        <f t="shared" si="94"/>
        <v>16.757844223467572</v>
      </c>
      <c r="U223" s="77">
        <f t="shared" si="75"/>
        <v>130.36538221918161</v>
      </c>
      <c r="V223" s="4">
        <f t="shared" si="95"/>
        <v>49.634617780818388</v>
      </c>
      <c r="W223" s="4">
        <f t="shared" si="96"/>
        <v>310.36538221918158</v>
      </c>
      <c r="X223" s="35">
        <f t="shared" si="97"/>
        <v>260.73076443836317</v>
      </c>
      <c r="Y223" s="206">
        <f t="shared" si="79"/>
        <v>53.970370540583261</v>
      </c>
      <c r="Z223" s="193">
        <v>151.99700000000001</v>
      </c>
      <c r="AA223" s="19">
        <f t="shared" si="80"/>
        <v>1.3274971415834789</v>
      </c>
      <c r="AB223" s="156"/>
    </row>
    <row r="224" spans="1:28">
      <c r="A224" s="23">
        <v>203</v>
      </c>
      <c r="B224" s="3" t="s">
        <v>8</v>
      </c>
      <c r="C224" s="183">
        <v>22</v>
      </c>
      <c r="D224" s="193">
        <f t="shared" si="76"/>
        <v>20.082390552384545</v>
      </c>
      <c r="E224" s="20">
        <f t="shared" si="77"/>
        <v>57.476173709019221</v>
      </c>
      <c r="F224" s="194">
        <f t="shared" si="81"/>
        <v>5.270705445577434</v>
      </c>
      <c r="G224" s="20">
        <f t="shared" si="78"/>
        <v>125.24617838862773</v>
      </c>
      <c r="H224" s="5">
        <f t="shared" si="82"/>
        <v>125</v>
      </c>
      <c r="I224" s="5">
        <f t="shared" si="83"/>
        <v>14.77070331766356</v>
      </c>
      <c r="J224" s="29">
        <f t="shared" si="84"/>
        <v>8</v>
      </c>
      <c r="K224" s="29">
        <f t="shared" si="85"/>
        <v>20</v>
      </c>
      <c r="L224" s="29">
        <f t="shared" si="86"/>
        <v>59.082813270654242</v>
      </c>
      <c r="M224" s="175">
        <f t="shared" si="87"/>
        <v>8.3497452259085154</v>
      </c>
      <c r="N224" s="170">
        <f t="shared" si="88"/>
        <v>3.6502547740914846</v>
      </c>
      <c r="O224" s="14">
        <f t="shared" si="89"/>
        <v>20.349745225908514</v>
      </c>
      <c r="P224" s="50">
        <f t="shared" si="90"/>
        <v>3.7380998648511086</v>
      </c>
      <c r="Q224" s="50">
        <f t="shared" si="91"/>
        <v>20.437590316668139</v>
      </c>
      <c r="R224" s="44">
        <f t="shared" si="92"/>
        <v>3.7380998648511086</v>
      </c>
      <c r="S224" s="26">
        <f t="shared" si="93"/>
        <v>20.437590316668139</v>
      </c>
      <c r="T224" s="203">
        <f t="shared" si="94"/>
        <v>16.699490451817031</v>
      </c>
      <c r="U224" s="77">
        <f t="shared" si="75"/>
        <v>129.90491033442373</v>
      </c>
      <c r="V224" s="4">
        <f t="shared" si="95"/>
        <v>50.095089665576268</v>
      </c>
      <c r="W224" s="4">
        <f t="shared" si="96"/>
        <v>309.90491033442373</v>
      </c>
      <c r="X224" s="35">
        <f t="shared" si="97"/>
        <v>259.80982066884746</v>
      </c>
      <c r="Y224" s="206">
        <f t="shared" si="79"/>
        <v>53.762390552384545</v>
      </c>
      <c r="Z224" s="193">
        <v>151.98400000000001</v>
      </c>
      <c r="AA224" s="19">
        <f t="shared" si="80"/>
        <v>1.3277242470801347</v>
      </c>
      <c r="AB224" s="156"/>
    </row>
    <row r="225" spans="1:28">
      <c r="A225" s="23">
        <v>204</v>
      </c>
      <c r="B225" s="3" t="s">
        <v>8</v>
      </c>
      <c r="C225" s="183">
        <v>23</v>
      </c>
      <c r="D225" s="193">
        <f t="shared" si="76"/>
        <v>19.868487366445425</v>
      </c>
      <c r="E225" s="20">
        <f t="shared" si="77"/>
        <v>56.451711946066816</v>
      </c>
      <c r="F225" s="194">
        <f t="shared" si="81"/>
        <v>5.3581990175416898</v>
      </c>
      <c r="G225" s="20">
        <f t="shared" si="78"/>
        <v>124.79973865498951</v>
      </c>
      <c r="H225" s="5">
        <f t="shared" si="82"/>
        <v>124</v>
      </c>
      <c r="I225" s="5">
        <f t="shared" si="83"/>
        <v>47.984319299370668</v>
      </c>
      <c r="J225" s="29">
        <f t="shared" si="84"/>
        <v>8</v>
      </c>
      <c r="K225" s="29">
        <f t="shared" si="85"/>
        <v>19</v>
      </c>
      <c r="L225" s="29">
        <f t="shared" si="86"/>
        <v>11.937277197482672</v>
      </c>
      <c r="M225" s="175">
        <f t="shared" si="87"/>
        <v>8.3199825769993012</v>
      </c>
      <c r="N225" s="170">
        <f t="shared" si="88"/>
        <v>3.6800174230006988</v>
      </c>
      <c r="O225" s="14">
        <f t="shared" si="89"/>
        <v>20.319982576999301</v>
      </c>
      <c r="P225" s="50">
        <f t="shared" si="90"/>
        <v>3.7693207399597268</v>
      </c>
      <c r="Q225" s="50">
        <f t="shared" si="91"/>
        <v>20.40928589395833</v>
      </c>
      <c r="R225" s="44">
        <f t="shared" si="92"/>
        <v>3.7693207399597268</v>
      </c>
      <c r="S225" s="26">
        <f t="shared" si="93"/>
        <v>20.40928589395833</v>
      </c>
      <c r="T225" s="203">
        <f t="shared" si="94"/>
        <v>16.639965153998602</v>
      </c>
      <c r="U225" s="77">
        <f t="shared" si="75"/>
        <v>129.4338990026703</v>
      </c>
      <c r="V225" s="4">
        <f t="shared" si="95"/>
        <v>50.566100997329698</v>
      </c>
      <c r="W225" s="4">
        <f t="shared" si="96"/>
        <v>309.43389900267027</v>
      </c>
      <c r="X225" s="35">
        <f t="shared" si="97"/>
        <v>258.86779800534055</v>
      </c>
      <c r="Y225" s="206">
        <f t="shared" si="79"/>
        <v>53.548487366445428</v>
      </c>
      <c r="Z225" s="193">
        <v>151.97</v>
      </c>
      <c r="AA225" s="19">
        <f t="shared" si="80"/>
        <v>1.3279688874125803</v>
      </c>
      <c r="AB225" s="156"/>
    </row>
    <row r="226" spans="1:28">
      <c r="A226" s="23">
        <v>205</v>
      </c>
      <c r="B226" s="3" t="s">
        <v>8</v>
      </c>
      <c r="C226" s="183">
        <v>24</v>
      </c>
      <c r="D226" s="193">
        <f t="shared" si="76"/>
        <v>19.648745321955232</v>
      </c>
      <c r="E226" s="20">
        <f t="shared" si="77"/>
        <v>55.430048190862259</v>
      </c>
      <c r="F226" s="194">
        <f t="shared" si="81"/>
        <v>5.4370613223623403</v>
      </c>
      <c r="G226" s="20">
        <f t="shared" si="78"/>
        <v>124.34488694871212</v>
      </c>
      <c r="H226" s="5">
        <f t="shared" si="82"/>
        <v>124</v>
      </c>
      <c r="I226" s="5">
        <f t="shared" si="83"/>
        <v>20.693216922726947</v>
      </c>
      <c r="J226" s="29">
        <f t="shared" si="84"/>
        <v>8</v>
      </c>
      <c r="K226" s="29">
        <f t="shared" si="85"/>
        <v>17</v>
      </c>
      <c r="L226" s="29">
        <f t="shared" si="86"/>
        <v>22.772867690907788</v>
      </c>
      <c r="M226" s="175">
        <f t="shared" si="87"/>
        <v>8.2896591299141402</v>
      </c>
      <c r="N226" s="170">
        <f t="shared" si="88"/>
        <v>3.7103408700858598</v>
      </c>
      <c r="O226" s="14">
        <f t="shared" si="89"/>
        <v>20.289659129914142</v>
      </c>
      <c r="P226" s="50">
        <f t="shared" si="90"/>
        <v>3.8009585587918986</v>
      </c>
      <c r="Q226" s="50">
        <f t="shared" si="91"/>
        <v>20.380276818620182</v>
      </c>
      <c r="R226" s="44">
        <f t="shared" si="92"/>
        <v>3.8009585587918986</v>
      </c>
      <c r="S226" s="26">
        <f t="shared" si="93"/>
        <v>20.380276818620182</v>
      </c>
      <c r="T226" s="203">
        <f t="shared" si="94"/>
        <v>16.579318259828284</v>
      </c>
      <c r="U226" s="77">
        <f t="shared" si="75"/>
        <v>128.952668198666</v>
      </c>
      <c r="V226" s="4">
        <f t="shared" si="95"/>
        <v>51.047331801333996</v>
      </c>
      <c r="W226" s="4">
        <f t="shared" si="96"/>
        <v>308.952668198666</v>
      </c>
      <c r="X226" s="35">
        <f t="shared" si="97"/>
        <v>257.90533639733201</v>
      </c>
      <c r="Y226" s="206">
        <f t="shared" si="79"/>
        <v>53.328745321955232</v>
      </c>
      <c r="Z226" s="193">
        <v>151.95500000000001</v>
      </c>
      <c r="AA226" s="19">
        <f t="shared" si="80"/>
        <v>1.3282310770933929</v>
      </c>
      <c r="AB226" s="156"/>
    </row>
    <row r="227" spans="1:28">
      <c r="A227" s="23">
        <v>206</v>
      </c>
      <c r="B227" s="3" t="s">
        <v>8</v>
      </c>
      <c r="C227" s="183">
        <v>25</v>
      </c>
      <c r="D227" s="193">
        <f t="shared" si="76"/>
        <v>19.423250249926564</v>
      </c>
      <c r="E227" s="20">
        <f t="shared" si="77"/>
        <v>54.411215008481527</v>
      </c>
      <c r="F227" s="194">
        <f t="shared" si="81"/>
        <v>5.5070865282556598</v>
      </c>
      <c r="G227" s="20">
        <f t="shared" si="78"/>
        <v>123.8819900609501</v>
      </c>
      <c r="H227" s="5">
        <f t="shared" si="82"/>
        <v>123</v>
      </c>
      <c r="I227" s="5">
        <f t="shared" si="83"/>
        <v>52.919403657006114</v>
      </c>
      <c r="J227" s="29">
        <f t="shared" si="84"/>
        <v>8</v>
      </c>
      <c r="K227" s="29">
        <f t="shared" si="85"/>
        <v>15</v>
      </c>
      <c r="L227" s="29">
        <f t="shared" si="86"/>
        <v>31.677614628024457</v>
      </c>
      <c r="M227" s="175">
        <f t="shared" si="87"/>
        <v>8.2587993373966739</v>
      </c>
      <c r="N227" s="170">
        <f t="shared" si="88"/>
        <v>3.7412006626033261</v>
      </c>
      <c r="O227" s="14">
        <f t="shared" si="89"/>
        <v>20.258799337396674</v>
      </c>
      <c r="P227" s="50">
        <f t="shared" si="90"/>
        <v>3.8329854380742536</v>
      </c>
      <c r="Q227" s="50">
        <f t="shared" si="91"/>
        <v>20.350584112867601</v>
      </c>
      <c r="R227" s="44">
        <f t="shared" si="92"/>
        <v>3.8329854380742536</v>
      </c>
      <c r="S227" s="26">
        <f t="shared" si="93"/>
        <v>20.350584112867601</v>
      </c>
      <c r="T227" s="203">
        <f t="shared" si="94"/>
        <v>16.517598674793348</v>
      </c>
      <c r="U227" s="77">
        <f t="shared" si="75"/>
        <v>128.46153324938774</v>
      </c>
      <c r="V227" s="4">
        <f t="shared" si="95"/>
        <v>51.538466750612258</v>
      </c>
      <c r="W227" s="4">
        <f t="shared" si="96"/>
        <v>308.46153324938774</v>
      </c>
      <c r="X227" s="35">
        <f t="shared" si="97"/>
        <v>256.92306649877548</v>
      </c>
      <c r="Y227" s="206">
        <f t="shared" si="79"/>
        <v>53.10325024992656</v>
      </c>
      <c r="Z227" s="193">
        <v>151.94</v>
      </c>
      <c r="AA227" s="19">
        <f t="shared" si="80"/>
        <v>1.3284933444306364</v>
      </c>
      <c r="AB227" s="156"/>
    </row>
    <row r="228" spans="1:28">
      <c r="A228" s="23">
        <v>207</v>
      </c>
      <c r="B228" s="3" t="s">
        <v>8</v>
      </c>
      <c r="C228" s="183">
        <v>26</v>
      </c>
      <c r="D228" s="193">
        <f t="shared" si="76"/>
        <v>19.192089390519079</v>
      </c>
      <c r="E228" s="20">
        <f t="shared" si="77"/>
        <v>53.395240970100183</v>
      </c>
      <c r="F228" s="194">
        <f t="shared" si="81"/>
        <v>5.568079986282215</v>
      </c>
      <c r="G228" s="20">
        <f t="shared" si="78"/>
        <v>123.41140659440626</v>
      </c>
      <c r="H228" s="5">
        <f t="shared" si="82"/>
        <v>123</v>
      </c>
      <c r="I228" s="5">
        <f t="shared" si="83"/>
        <v>24.684395664375529</v>
      </c>
      <c r="J228" s="29">
        <f t="shared" si="84"/>
        <v>8</v>
      </c>
      <c r="K228" s="29">
        <f t="shared" si="85"/>
        <v>13</v>
      </c>
      <c r="L228" s="29">
        <f t="shared" si="86"/>
        <v>38.737582657502116</v>
      </c>
      <c r="M228" s="175">
        <f t="shared" si="87"/>
        <v>8.2274271062937512</v>
      </c>
      <c r="N228" s="170">
        <f t="shared" si="88"/>
        <v>3.7725728937062488</v>
      </c>
      <c r="O228" s="14">
        <f t="shared" si="89"/>
        <v>20.227427106293753</v>
      </c>
      <c r="P228" s="50">
        <f t="shared" si="90"/>
        <v>3.8653742268109523</v>
      </c>
      <c r="Q228" s="50">
        <f t="shared" si="91"/>
        <v>20.320228439398456</v>
      </c>
      <c r="R228" s="44">
        <f t="shared" si="92"/>
        <v>3.8653742268109523</v>
      </c>
      <c r="S228" s="26">
        <f t="shared" si="93"/>
        <v>20.320228439398456</v>
      </c>
      <c r="T228" s="203">
        <f t="shared" si="94"/>
        <v>16.454854212587502</v>
      </c>
      <c r="U228" s="77">
        <f t="shared" si="75"/>
        <v>127.96080445939583</v>
      </c>
      <c r="V228" s="4">
        <f t="shared" si="95"/>
        <v>52.039195540604169</v>
      </c>
      <c r="W228" s="4">
        <f t="shared" si="96"/>
        <v>307.96080445939583</v>
      </c>
      <c r="X228" s="35">
        <f t="shared" si="97"/>
        <v>255.92160891879166</v>
      </c>
      <c r="Y228" s="206">
        <f t="shared" si="79"/>
        <v>52.872089390519079</v>
      </c>
      <c r="Z228" s="193">
        <v>151.92400000000001</v>
      </c>
      <c r="AA228" s="19">
        <f t="shared" si="80"/>
        <v>1.3287731818862296</v>
      </c>
      <c r="AB228" s="156"/>
    </row>
    <row r="229" spans="1:28">
      <c r="A229" s="23">
        <v>208</v>
      </c>
      <c r="B229" s="3" t="s">
        <v>8</v>
      </c>
      <c r="C229" s="183">
        <v>27</v>
      </c>
      <c r="D229" s="193">
        <f t="shared" si="76"/>
        <v>18.955351311611775</v>
      </c>
      <c r="E229" s="20">
        <f t="shared" si="77"/>
        <v>52.382150674935041</v>
      </c>
      <c r="F229" s="194">
        <f t="shared" si="81"/>
        <v>5.6198584941303462</v>
      </c>
      <c r="G229" s="20">
        <f t="shared" si="78"/>
        <v>122.9334865307369</v>
      </c>
      <c r="H229" s="5">
        <f t="shared" si="82"/>
        <v>122</v>
      </c>
      <c r="I229" s="5">
        <f t="shared" si="83"/>
        <v>56.009191844214001</v>
      </c>
      <c r="J229" s="29">
        <f t="shared" si="84"/>
        <v>8</v>
      </c>
      <c r="K229" s="29">
        <f t="shared" si="85"/>
        <v>11</v>
      </c>
      <c r="L229" s="29">
        <f t="shared" si="86"/>
        <v>44.036767376856005</v>
      </c>
      <c r="M229" s="175">
        <f t="shared" si="87"/>
        <v>8.1955657687157935</v>
      </c>
      <c r="N229" s="170">
        <f t="shared" si="88"/>
        <v>3.8044342312842065</v>
      </c>
      <c r="O229" s="14">
        <f t="shared" si="89"/>
        <v>20.195565768715795</v>
      </c>
      <c r="P229" s="50">
        <f t="shared" si="90"/>
        <v>3.8980985395197125</v>
      </c>
      <c r="Q229" s="50">
        <f t="shared" si="91"/>
        <v>20.289230076951302</v>
      </c>
      <c r="R229" s="44">
        <f t="shared" si="92"/>
        <v>3.8980985395197125</v>
      </c>
      <c r="S229" s="26">
        <f t="shared" si="93"/>
        <v>20.289230076951302</v>
      </c>
      <c r="T229" s="203">
        <f t="shared" si="94"/>
        <v>16.39113153743159</v>
      </c>
      <c r="U229" s="77">
        <f t="shared" ref="U229:U260" si="98">90+(90-ASIN((COS(D229*PI()/180)*SIN(G229*PI()/180))/(SIN(_z*PI()/180)))*180/PI())</f>
        <v>127.45078679066229</v>
      </c>
      <c r="V229" s="4">
        <f t="shared" si="95"/>
        <v>52.549213209337708</v>
      </c>
      <c r="W229" s="4">
        <f t="shared" si="96"/>
        <v>307.45078679066228</v>
      </c>
      <c r="X229" s="35">
        <f t="shared" si="97"/>
        <v>254.90157358132456</v>
      </c>
      <c r="Y229" s="206">
        <f t="shared" si="79"/>
        <v>52.635351311611771</v>
      </c>
      <c r="Z229" s="193">
        <v>151.90700000000001</v>
      </c>
      <c r="AA229" s="19">
        <f t="shared" si="80"/>
        <v>1.3290706060743727</v>
      </c>
      <c r="AB229" s="156"/>
    </row>
    <row r="230" spans="1:28">
      <c r="A230" s="23">
        <v>209</v>
      </c>
      <c r="B230" s="3" t="s">
        <v>8</v>
      </c>
      <c r="C230" s="183">
        <v>28</v>
      </c>
      <c r="D230" s="193">
        <f t="shared" si="76"/>
        <v>18.713125828792762</v>
      </c>
      <c r="E230" s="20">
        <f t="shared" si="77"/>
        <v>51.371964779103273</v>
      </c>
      <c r="F230" s="194">
        <f t="shared" si="81"/>
        <v>5.6622505461132135</v>
      </c>
      <c r="G230" s="20">
        <f t="shared" si="78"/>
        <v>122.44857086723178</v>
      </c>
      <c r="H230" s="5">
        <f t="shared" si="82"/>
        <v>122</v>
      </c>
      <c r="I230" s="5">
        <f t="shared" si="83"/>
        <v>26.914252033906791</v>
      </c>
      <c r="J230" s="29">
        <f t="shared" si="84"/>
        <v>8</v>
      </c>
      <c r="K230" s="29">
        <f t="shared" si="85"/>
        <v>9</v>
      </c>
      <c r="L230" s="29">
        <f t="shared" si="86"/>
        <v>47.657008135627166</v>
      </c>
      <c r="M230" s="175">
        <f t="shared" si="87"/>
        <v>8.1632380578154518</v>
      </c>
      <c r="N230" s="170">
        <f t="shared" si="88"/>
        <v>3.8367619421845482</v>
      </c>
      <c r="O230" s="14">
        <f t="shared" si="89"/>
        <v>20.163238057815452</v>
      </c>
      <c r="P230" s="50">
        <f t="shared" si="90"/>
        <v>3.9311327846197686</v>
      </c>
      <c r="Q230" s="50">
        <f t="shared" si="91"/>
        <v>20.257608900250673</v>
      </c>
      <c r="R230" s="44">
        <f t="shared" si="92"/>
        <v>3.9311327846197686</v>
      </c>
      <c r="S230" s="26">
        <f t="shared" si="93"/>
        <v>20.257608900250673</v>
      </c>
      <c r="T230" s="203">
        <f t="shared" si="94"/>
        <v>16.326476115630904</v>
      </c>
      <c r="U230" s="77">
        <f t="shared" si="98"/>
        <v>126.93177959355282</v>
      </c>
      <c r="V230" s="4">
        <f t="shared" si="95"/>
        <v>53.068220406447182</v>
      </c>
      <c r="W230" s="4">
        <f t="shared" si="96"/>
        <v>306.93177959355285</v>
      </c>
      <c r="X230" s="35">
        <f t="shared" si="97"/>
        <v>253.86355918710566</v>
      </c>
      <c r="Y230" s="206">
        <f t="shared" si="79"/>
        <v>52.393125828792762</v>
      </c>
      <c r="Z230" s="193">
        <v>151.88999999999999</v>
      </c>
      <c r="AA230" s="19">
        <f t="shared" si="80"/>
        <v>1.3293681301340186</v>
      </c>
      <c r="AB230" s="156"/>
    </row>
    <row r="231" spans="1:28">
      <c r="A231" s="23">
        <v>210</v>
      </c>
      <c r="B231" s="3" t="s">
        <v>8</v>
      </c>
      <c r="C231" s="183">
        <v>29</v>
      </c>
      <c r="D231" s="193">
        <f t="shared" si="76"/>
        <v>18.465503926923351</v>
      </c>
      <c r="E231" s="20">
        <f t="shared" si="77"/>
        <v>50.364700031009683</v>
      </c>
      <c r="F231" s="194">
        <f t="shared" si="81"/>
        <v>5.6950965690732946</v>
      </c>
      <c r="G231" s="20">
        <f t="shared" si="78"/>
        <v>121.95699131850132</v>
      </c>
      <c r="H231" s="5">
        <f t="shared" si="82"/>
        <v>121</v>
      </c>
      <c r="I231" s="5">
        <f t="shared" si="83"/>
        <v>57.419479110079408</v>
      </c>
      <c r="J231" s="29">
        <f t="shared" si="84"/>
        <v>8</v>
      </c>
      <c r="K231" s="29">
        <f t="shared" si="85"/>
        <v>7</v>
      </c>
      <c r="L231" s="29">
        <f t="shared" si="86"/>
        <v>49.677916440317631</v>
      </c>
      <c r="M231" s="175">
        <f t="shared" si="87"/>
        <v>8.1304660879000892</v>
      </c>
      <c r="N231" s="170">
        <f t="shared" si="88"/>
        <v>3.8695339120999108</v>
      </c>
      <c r="O231" s="14">
        <f t="shared" si="89"/>
        <v>20.130466087900089</v>
      </c>
      <c r="P231" s="50">
        <f t="shared" si="90"/>
        <v>3.9644521882511325</v>
      </c>
      <c r="Q231" s="50">
        <f t="shared" si="91"/>
        <v>20.225384364051312</v>
      </c>
      <c r="R231" s="44">
        <f t="shared" si="92"/>
        <v>3.9644521882511325</v>
      </c>
      <c r="S231" s="26">
        <f t="shared" si="93"/>
        <v>20.225384364051312</v>
      </c>
      <c r="T231" s="203">
        <f t="shared" si="94"/>
        <v>16.260932175800178</v>
      </c>
      <c r="U231" s="77">
        <f t="shared" si="98"/>
        <v>126.40407638555246</v>
      </c>
      <c r="V231" s="4">
        <f t="shared" si="95"/>
        <v>53.595923614447543</v>
      </c>
      <c r="W231" s="4">
        <f t="shared" si="96"/>
        <v>306.40407638555246</v>
      </c>
      <c r="X231" s="35">
        <f t="shared" si="97"/>
        <v>252.80815277110491</v>
      </c>
      <c r="Y231" s="206">
        <f t="shared" si="79"/>
        <v>52.145503926923354</v>
      </c>
      <c r="Z231" s="193">
        <v>151.87200000000001</v>
      </c>
      <c r="AA231" s="19">
        <f t="shared" si="80"/>
        <v>1.3296832645151166</v>
      </c>
      <c r="AB231" s="156"/>
    </row>
    <row r="232" spans="1:28">
      <c r="A232" s="23">
        <v>211</v>
      </c>
      <c r="B232" s="3" t="s">
        <v>8</v>
      </c>
      <c r="C232" s="183">
        <v>30</v>
      </c>
      <c r="D232" s="193">
        <f t="shared" si="76"/>
        <v>18.212577683420847</v>
      </c>
      <c r="E232" s="20">
        <f t="shared" si="77"/>
        <v>49.360369312864712</v>
      </c>
      <c r="F232" s="194">
        <f t="shared" si="81"/>
        <v>5.7182491439050995</v>
      </c>
      <c r="G232" s="20">
        <f t="shared" si="78"/>
        <v>121.45907007882685</v>
      </c>
      <c r="H232" s="5">
        <f t="shared" si="82"/>
        <v>121</v>
      </c>
      <c r="I232" s="5">
        <f t="shared" si="83"/>
        <v>27.544204729611295</v>
      </c>
      <c r="J232" s="29">
        <f t="shared" si="84"/>
        <v>8</v>
      </c>
      <c r="K232" s="29">
        <f t="shared" si="85"/>
        <v>5</v>
      </c>
      <c r="L232" s="29">
        <f t="shared" si="86"/>
        <v>50.176818918445178</v>
      </c>
      <c r="M232" s="175">
        <f t="shared" si="87"/>
        <v>8.0972713385884578</v>
      </c>
      <c r="N232" s="170">
        <f t="shared" si="88"/>
        <v>3.9027286614115422</v>
      </c>
      <c r="O232" s="14">
        <f t="shared" si="89"/>
        <v>20.097271338588456</v>
      </c>
      <c r="P232" s="50">
        <f t="shared" si="90"/>
        <v>3.9980328138099606</v>
      </c>
      <c r="Q232" s="50">
        <f t="shared" si="91"/>
        <v>20.192575490986876</v>
      </c>
      <c r="R232" s="44">
        <f t="shared" si="92"/>
        <v>3.9980328138099606</v>
      </c>
      <c r="S232" s="26">
        <f t="shared" si="93"/>
        <v>20.192575490986876</v>
      </c>
      <c r="T232" s="203">
        <f t="shared" si="94"/>
        <v>16.194542677176916</v>
      </c>
      <c r="U232" s="77">
        <f t="shared" si="98"/>
        <v>125.86796467429514</v>
      </c>
      <c r="V232" s="4">
        <f t="shared" si="95"/>
        <v>54.132035325704862</v>
      </c>
      <c r="W232" s="4">
        <f t="shared" si="96"/>
        <v>305.86796467429514</v>
      </c>
      <c r="X232" s="35">
        <f t="shared" si="97"/>
        <v>251.73592934859028</v>
      </c>
      <c r="Y232" s="206">
        <f t="shared" si="79"/>
        <v>51.892577683420846</v>
      </c>
      <c r="Z232" s="193">
        <v>151.85300000000001</v>
      </c>
      <c r="AA232" s="19">
        <f t="shared" si="80"/>
        <v>1.3300160279449229</v>
      </c>
      <c r="AB232" s="156"/>
    </row>
    <row r="233" spans="1:28">
      <c r="A233" s="23">
        <v>212</v>
      </c>
      <c r="B233" s="3" t="s">
        <v>8</v>
      </c>
      <c r="C233" s="183">
        <v>31</v>
      </c>
      <c r="D233" s="193">
        <f t="shared" si="76"/>
        <v>17.954440193391978</v>
      </c>
      <c r="E233" s="20">
        <f t="shared" si="77"/>
        <v>48.358981687930957</v>
      </c>
      <c r="F233" s="194">
        <f t="shared" si="81"/>
        <v>5.731573212424081</v>
      </c>
      <c r="G233" s="20">
        <f t="shared" si="78"/>
        <v>120.9551196408142</v>
      </c>
      <c r="H233" s="5">
        <f t="shared" si="82"/>
        <v>120</v>
      </c>
      <c r="I233" s="5">
        <f t="shared" si="83"/>
        <v>57.307178448852198</v>
      </c>
      <c r="J233" s="29">
        <f t="shared" si="84"/>
        <v>8</v>
      </c>
      <c r="K233" s="29">
        <f t="shared" si="85"/>
        <v>3</v>
      </c>
      <c r="L233" s="29">
        <f t="shared" si="86"/>
        <v>49.228713795408794</v>
      </c>
      <c r="M233" s="175">
        <f t="shared" si="87"/>
        <v>8.0636746427209474</v>
      </c>
      <c r="N233" s="170">
        <f t="shared" si="88"/>
        <v>3.9363253572790526</v>
      </c>
      <c r="O233" s="14">
        <f t="shared" si="89"/>
        <v>20.063674642720947</v>
      </c>
      <c r="P233" s="50">
        <f t="shared" si="90"/>
        <v>4.0318515774861208</v>
      </c>
      <c r="Q233" s="50">
        <f t="shared" si="91"/>
        <v>20.159200862928014</v>
      </c>
      <c r="R233" s="44">
        <f t="shared" si="92"/>
        <v>4.0318515774861208</v>
      </c>
      <c r="S233" s="26">
        <f t="shared" si="93"/>
        <v>20.159200862928014</v>
      </c>
      <c r="T233" s="203">
        <f t="shared" si="94"/>
        <v>16.127349285441895</v>
      </c>
      <c r="U233" s="77">
        <f t="shared" si="98"/>
        <v>125.32372582147387</v>
      </c>
      <c r="V233" s="4">
        <f t="shared" si="95"/>
        <v>54.676274178526128</v>
      </c>
      <c r="W233" s="4">
        <f t="shared" si="96"/>
        <v>305.32372582147389</v>
      </c>
      <c r="X233" s="35">
        <f t="shared" si="97"/>
        <v>250.64745164294777</v>
      </c>
      <c r="Y233" s="206">
        <f t="shared" si="79"/>
        <v>51.634440193391981</v>
      </c>
      <c r="Z233" s="193">
        <v>151.834</v>
      </c>
      <c r="AA233" s="19">
        <f t="shared" si="80"/>
        <v>1.3303489163052604</v>
      </c>
      <c r="AB233" s="156"/>
    </row>
    <row r="234" spans="1:28">
      <c r="A234" s="23">
        <v>213</v>
      </c>
      <c r="B234" s="3" t="s">
        <v>9</v>
      </c>
      <c r="C234" s="183">
        <v>1</v>
      </c>
      <c r="D234" s="193">
        <f t="shared" si="76"/>
        <v>17.691185496736537</v>
      </c>
      <c r="E234" s="20">
        <f t="shared" si="77"/>
        <v>47.360542453093089</v>
      </c>
      <c r="F234" s="194">
        <f t="shared" si="81"/>
        <v>5.7349462693268345</v>
      </c>
      <c r="G234" s="20">
        <f t="shared" si="78"/>
        <v>120.44544266602803</v>
      </c>
      <c r="H234" s="5">
        <f t="shared" si="82"/>
        <v>120</v>
      </c>
      <c r="I234" s="5">
        <f t="shared" si="83"/>
        <v>26.726559961681744</v>
      </c>
      <c r="J234" s="29">
        <f t="shared" si="84"/>
        <v>8</v>
      </c>
      <c r="K234" s="29">
        <f t="shared" si="85"/>
        <v>1</v>
      </c>
      <c r="L234" s="29">
        <f t="shared" si="86"/>
        <v>46.906239846726976</v>
      </c>
      <c r="M234" s="175">
        <f t="shared" si="87"/>
        <v>8.0296961777352021</v>
      </c>
      <c r="N234" s="170">
        <f t="shared" si="88"/>
        <v>3.9703038222647979</v>
      </c>
      <c r="O234" s="14">
        <f t="shared" si="89"/>
        <v>20.029696177735204</v>
      </c>
      <c r="P234" s="50">
        <f t="shared" si="90"/>
        <v>4.0658862600869119</v>
      </c>
      <c r="Q234" s="50">
        <f t="shared" si="91"/>
        <v>20.125278615557317</v>
      </c>
      <c r="R234" s="44">
        <f t="shared" si="92"/>
        <v>4.0658862600869119</v>
      </c>
      <c r="S234" s="26">
        <f t="shared" si="93"/>
        <v>20.125278615557317</v>
      </c>
      <c r="T234" s="203">
        <f t="shared" si="94"/>
        <v>16.059392355470404</v>
      </c>
      <c r="U234" s="77">
        <f t="shared" si="98"/>
        <v>124.77163494426489</v>
      </c>
      <c r="V234" s="4">
        <f t="shared" si="95"/>
        <v>55.228365055735111</v>
      </c>
      <c r="W234" s="4">
        <f t="shared" si="96"/>
        <v>304.77163494426486</v>
      </c>
      <c r="X234" s="35">
        <f t="shared" si="97"/>
        <v>249.54326988852975</v>
      </c>
      <c r="Y234" s="206">
        <f t="shared" si="79"/>
        <v>51.371185496736537</v>
      </c>
      <c r="Z234" s="193">
        <v>151.81399999999999</v>
      </c>
      <c r="AA234" s="19">
        <f t="shared" si="80"/>
        <v>1.3306994601408733</v>
      </c>
      <c r="AB234" s="156"/>
    </row>
    <row r="235" spans="1:28">
      <c r="A235" s="23">
        <v>214</v>
      </c>
      <c r="B235" s="3" t="s">
        <v>9</v>
      </c>
      <c r="C235" s="183">
        <v>2</v>
      </c>
      <c r="D235" s="193">
        <f t="shared" si="76"/>
        <v>17.422908507328657</v>
      </c>
      <c r="E235" s="20">
        <f t="shared" si="77"/>
        <v>46.365053196347468</v>
      </c>
      <c r="F235" s="194">
        <f t="shared" si="81"/>
        <v>5.7282585390057736</v>
      </c>
      <c r="G235" s="20">
        <f t="shared" si="78"/>
        <v>119.93033190336786</v>
      </c>
      <c r="H235" s="5">
        <f t="shared" si="82"/>
        <v>119</v>
      </c>
      <c r="I235" s="5">
        <f t="shared" si="83"/>
        <v>55.819914202071459</v>
      </c>
      <c r="J235" s="29">
        <f t="shared" si="84"/>
        <v>7</v>
      </c>
      <c r="K235" s="29">
        <f t="shared" si="85"/>
        <v>59</v>
      </c>
      <c r="L235" s="29">
        <f t="shared" si="86"/>
        <v>43.279656808285836</v>
      </c>
      <c r="M235" s="175">
        <f t="shared" si="87"/>
        <v>7.9953554602245243</v>
      </c>
      <c r="N235" s="170">
        <f t="shared" si="88"/>
        <v>4.0046445397754757</v>
      </c>
      <c r="O235" s="14">
        <f t="shared" si="89"/>
        <v>19.995355460224523</v>
      </c>
      <c r="P235" s="50">
        <f t="shared" si="90"/>
        <v>4.1001155154255722</v>
      </c>
      <c r="Q235" s="50">
        <f t="shared" si="91"/>
        <v>20.090826435874618</v>
      </c>
      <c r="R235" s="44">
        <f t="shared" si="92"/>
        <v>4.1001155154255722</v>
      </c>
      <c r="S235" s="26">
        <f t="shared" si="93"/>
        <v>20.090826435874618</v>
      </c>
      <c r="T235" s="203">
        <f t="shared" si="94"/>
        <v>15.990710920449047</v>
      </c>
      <c r="U235" s="77">
        <f t="shared" si="98"/>
        <v>124.21196085098934</v>
      </c>
      <c r="V235" s="4">
        <f t="shared" si="95"/>
        <v>55.788039149010658</v>
      </c>
      <c r="W235" s="4">
        <f t="shared" si="96"/>
        <v>304.21196085098933</v>
      </c>
      <c r="X235" s="35">
        <f t="shared" si="97"/>
        <v>248.42392170197866</v>
      </c>
      <c r="Y235" s="206">
        <f t="shared" si="79"/>
        <v>51.102908507328657</v>
      </c>
      <c r="Z235" s="193">
        <v>151.79300000000001</v>
      </c>
      <c r="AA235" s="19">
        <f t="shared" si="80"/>
        <v>1.3310676803049792</v>
      </c>
      <c r="AB235" s="156"/>
    </row>
    <row r="236" spans="1:28">
      <c r="A236" s="23">
        <v>215</v>
      </c>
      <c r="B236" s="3" t="s">
        <v>9</v>
      </c>
      <c r="C236" s="183">
        <v>3</v>
      </c>
      <c r="D236" s="193">
        <f t="shared" si="76"/>
        <v>17.149704944370896</v>
      </c>
      <c r="E236" s="20">
        <f t="shared" si="77"/>
        <v>45.37251185880865</v>
      </c>
      <c r="F236" s="194">
        <f t="shared" si="81"/>
        <v>5.711413136999246</v>
      </c>
      <c r="G236" s="20">
        <f t="shared" si="78"/>
        <v>119.41007015106344</v>
      </c>
      <c r="H236" s="5">
        <f t="shared" si="82"/>
        <v>119</v>
      </c>
      <c r="I236" s="5">
        <f t="shared" si="83"/>
        <v>24.604209063806195</v>
      </c>
      <c r="J236" s="29">
        <f t="shared" si="84"/>
        <v>7</v>
      </c>
      <c r="K236" s="29">
        <f t="shared" si="85"/>
        <v>57</v>
      </c>
      <c r="L236" s="29">
        <f t="shared" si="86"/>
        <v>38.41683625522478</v>
      </c>
      <c r="M236" s="175">
        <f t="shared" si="87"/>
        <v>7.9606713434042291</v>
      </c>
      <c r="N236" s="170">
        <f t="shared" si="88"/>
        <v>4.0393286565957709</v>
      </c>
      <c r="O236" s="14">
        <f t="shared" si="89"/>
        <v>19.960671343404229</v>
      </c>
      <c r="P236" s="50">
        <f t="shared" si="90"/>
        <v>4.1345188755457585</v>
      </c>
      <c r="Q236" s="50">
        <f t="shared" si="91"/>
        <v>20.055861562354217</v>
      </c>
      <c r="R236" s="44">
        <f t="shared" si="92"/>
        <v>4.1345188755457585</v>
      </c>
      <c r="S236" s="26">
        <f t="shared" si="93"/>
        <v>20.055861562354217</v>
      </c>
      <c r="T236" s="203">
        <f t="shared" si="94"/>
        <v>15.921342686808458</v>
      </c>
      <c r="U236" s="77">
        <f t="shared" si="98"/>
        <v>123.64496600785043</v>
      </c>
      <c r="V236" s="4">
        <f t="shared" si="95"/>
        <v>56.355033992149572</v>
      </c>
      <c r="W236" s="4">
        <f t="shared" si="96"/>
        <v>303.64496600785043</v>
      </c>
      <c r="X236" s="35">
        <f t="shared" si="97"/>
        <v>247.28993201570086</v>
      </c>
      <c r="Y236" s="206">
        <f t="shared" si="79"/>
        <v>50.829704944370896</v>
      </c>
      <c r="Z236" s="193">
        <v>151.77199999999999</v>
      </c>
      <c r="AA236" s="19">
        <f t="shared" si="80"/>
        <v>1.3314360533264986</v>
      </c>
      <c r="AB236" s="156"/>
    </row>
    <row r="237" spans="1:28">
      <c r="A237" s="23">
        <v>216</v>
      </c>
      <c r="B237" s="3" t="s">
        <v>9</v>
      </c>
      <c r="C237" s="183">
        <v>4</v>
      </c>
      <c r="D237" s="193">
        <f t="shared" si="76"/>
        <v>16.871671266004402</v>
      </c>
      <c r="E237" s="20">
        <f t="shared" si="77"/>
        <v>44.382912800835022</v>
      </c>
      <c r="F237" s="194">
        <f t="shared" si="81"/>
        <v>5.6843262158765819</v>
      </c>
      <c r="G237" s="20">
        <f t="shared" si="78"/>
        <v>118.88493025831548</v>
      </c>
      <c r="H237" s="5">
        <f t="shared" si="82"/>
        <v>118</v>
      </c>
      <c r="I237" s="5">
        <f t="shared" si="83"/>
        <v>53.095815498928687</v>
      </c>
      <c r="J237" s="29">
        <f t="shared" si="84"/>
        <v>7</v>
      </c>
      <c r="K237" s="29">
        <f t="shared" si="85"/>
        <v>55</v>
      </c>
      <c r="L237" s="29">
        <f t="shared" si="86"/>
        <v>32.383261995714747</v>
      </c>
      <c r="M237" s="175">
        <f t="shared" si="87"/>
        <v>7.9256620172210326</v>
      </c>
      <c r="N237" s="170">
        <f t="shared" si="88"/>
        <v>4.0743379827789674</v>
      </c>
      <c r="O237" s="14">
        <f t="shared" si="89"/>
        <v>19.925662017221033</v>
      </c>
      <c r="P237" s="50">
        <f t="shared" si="90"/>
        <v>4.1690767530435773</v>
      </c>
      <c r="Q237" s="50">
        <f t="shared" si="91"/>
        <v>20.020400787485642</v>
      </c>
      <c r="R237" s="44">
        <f t="shared" si="92"/>
        <v>4.1690767530435773</v>
      </c>
      <c r="S237" s="26">
        <f t="shared" si="93"/>
        <v>20.020400787485642</v>
      </c>
      <c r="T237" s="203">
        <f t="shared" si="94"/>
        <v>15.851324034442065</v>
      </c>
      <c r="U237" s="77">
        <f t="shared" si="98"/>
        <v>123.07090653372074</v>
      </c>
      <c r="V237" s="4">
        <f t="shared" si="95"/>
        <v>56.929093466279255</v>
      </c>
      <c r="W237" s="4">
        <f t="shared" si="96"/>
        <v>303.07090653372074</v>
      </c>
      <c r="X237" s="35">
        <f t="shared" si="97"/>
        <v>246.14181306744149</v>
      </c>
      <c r="Y237" s="206">
        <f t="shared" si="79"/>
        <v>50.551671266004405</v>
      </c>
      <c r="Z237" s="193">
        <v>151.75</v>
      </c>
      <c r="AA237" s="19">
        <f t="shared" si="80"/>
        <v>1.3318221319617771</v>
      </c>
      <c r="AB237" s="156"/>
    </row>
    <row r="238" spans="1:28">
      <c r="A238" s="23">
        <v>217</v>
      </c>
      <c r="B238" s="3" t="s">
        <v>9</v>
      </c>
      <c r="C238" s="183">
        <v>5</v>
      </c>
      <c r="D238" s="193">
        <f t="shared" si="76"/>
        <v>16.588904605247251</v>
      </c>
      <c r="E238" s="20">
        <f t="shared" si="77"/>
        <v>43.396246871883591</v>
      </c>
      <c r="F238" s="194">
        <f t="shared" si="81"/>
        <v>5.6469270953758413</v>
      </c>
      <c r="G238" s="20">
        <f t="shared" si="78"/>
        <v>118.35517516277676</v>
      </c>
      <c r="H238" s="5">
        <f t="shared" si="82"/>
        <v>118</v>
      </c>
      <c r="I238" s="5">
        <f t="shared" si="83"/>
        <v>21.310509766605605</v>
      </c>
      <c r="J238" s="29">
        <f t="shared" si="84"/>
        <v>7</v>
      </c>
      <c r="K238" s="29">
        <f t="shared" si="85"/>
        <v>53</v>
      </c>
      <c r="L238" s="29">
        <f t="shared" si="86"/>
        <v>25.242039066422421</v>
      </c>
      <c r="M238" s="175">
        <f t="shared" si="87"/>
        <v>7.8903450108517834</v>
      </c>
      <c r="N238" s="170">
        <f t="shared" si="88"/>
        <v>4.1096549891482166</v>
      </c>
      <c r="O238" s="14">
        <f t="shared" si="89"/>
        <v>19.890345010851782</v>
      </c>
      <c r="P238" s="50">
        <f t="shared" si="90"/>
        <v>4.2037704407378138</v>
      </c>
      <c r="Q238" s="50">
        <f t="shared" si="91"/>
        <v>19.98446046244138</v>
      </c>
      <c r="R238" s="44">
        <f t="shared" si="92"/>
        <v>4.2037704407378138</v>
      </c>
      <c r="S238" s="26">
        <f t="shared" si="93"/>
        <v>19.98446046244138</v>
      </c>
      <c r="T238" s="203">
        <f t="shared" si="94"/>
        <v>15.780690021703567</v>
      </c>
      <c r="U238" s="77">
        <f t="shared" si="98"/>
        <v>122.49003222010504</v>
      </c>
      <c r="V238" s="4">
        <f t="shared" si="95"/>
        <v>57.509967779894964</v>
      </c>
      <c r="W238" s="4">
        <f t="shared" si="96"/>
        <v>302.49003222010504</v>
      </c>
      <c r="X238" s="35">
        <f t="shared" si="97"/>
        <v>244.98006444021007</v>
      </c>
      <c r="Y238" s="206">
        <f t="shared" si="79"/>
        <v>50.268904605247251</v>
      </c>
      <c r="Z238" s="193">
        <v>151.727</v>
      </c>
      <c r="AA238" s="19">
        <f t="shared" si="80"/>
        <v>1.3322259392044009</v>
      </c>
      <c r="AB238" s="156"/>
    </row>
    <row r="239" spans="1:28">
      <c r="A239" s="23">
        <v>218</v>
      </c>
      <c r="B239" s="3" t="s">
        <v>9</v>
      </c>
      <c r="C239" s="183">
        <v>6</v>
      </c>
      <c r="D239" s="193">
        <f t="shared" si="76"/>
        <v>16.301502708321252</v>
      </c>
      <c r="E239" s="20">
        <f t="shared" si="77"/>
        <v>42.412501483709605</v>
      </c>
      <c r="F239" s="194">
        <f t="shared" si="81"/>
        <v>5.5991583766309612</v>
      </c>
      <c r="G239" s="20">
        <f t="shared" si="78"/>
        <v>117.82105796025422</v>
      </c>
      <c r="H239" s="5">
        <f t="shared" si="82"/>
        <v>117</v>
      </c>
      <c r="I239" s="5">
        <f t="shared" si="83"/>
        <v>49.26347761525335</v>
      </c>
      <c r="J239" s="29">
        <f t="shared" si="84"/>
        <v>7</v>
      </c>
      <c r="K239" s="29">
        <f t="shared" si="85"/>
        <v>51</v>
      </c>
      <c r="L239" s="29">
        <f t="shared" si="86"/>
        <v>17.053910461013402</v>
      </c>
      <c r="M239" s="175">
        <f t="shared" si="87"/>
        <v>7.8547371973502811</v>
      </c>
      <c r="N239" s="170">
        <f t="shared" si="88"/>
        <v>4.1452628026497189</v>
      </c>
      <c r="O239" s="14">
        <f t="shared" si="89"/>
        <v>19.854737197350282</v>
      </c>
      <c r="P239" s="50">
        <f t="shared" si="90"/>
        <v>4.2385821089269013</v>
      </c>
      <c r="Q239" s="50">
        <f t="shared" si="91"/>
        <v>19.948056503627466</v>
      </c>
      <c r="R239" s="44">
        <f t="shared" si="92"/>
        <v>4.2385821089269013</v>
      </c>
      <c r="S239" s="26">
        <f t="shared" si="93"/>
        <v>19.948056503627466</v>
      </c>
      <c r="T239" s="203">
        <f t="shared" si="94"/>
        <v>15.709474394700564</v>
      </c>
      <c r="U239" s="77">
        <f t="shared" si="98"/>
        <v>121.90258657356449</v>
      </c>
      <c r="V239" s="4">
        <f t="shared" si="95"/>
        <v>58.097413426435509</v>
      </c>
      <c r="W239" s="4">
        <f t="shared" si="96"/>
        <v>301.90258657356446</v>
      </c>
      <c r="X239" s="35">
        <f t="shared" si="97"/>
        <v>243.80517314712895</v>
      </c>
      <c r="Y239" s="206">
        <f t="shared" si="79"/>
        <v>49.981502708321251</v>
      </c>
      <c r="Z239" s="193">
        <v>151.70400000000001</v>
      </c>
      <c r="AA239" s="19">
        <f t="shared" si="80"/>
        <v>1.3326299301258453</v>
      </c>
      <c r="AB239" s="156"/>
    </row>
    <row r="240" spans="1:28">
      <c r="A240" s="23">
        <v>219</v>
      </c>
      <c r="B240" s="3" t="s">
        <v>9</v>
      </c>
      <c r="C240" s="183">
        <v>7</v>
      </c>
      <c r="D240" s="193">
        <f t="shared" si="76"/>
        <v>16.0095638754172</v>
      </c>
      <c r="E240" s="20">
        <f t="shared" si="77"/>
        <v>41.431660686539132</v>
      </c>
      <c r="F240" s="194">
        <f t="shared" si="81"/>
        <v>5.540976040343879</v>
      </c>
      <c r="G240" s="20">
        <f t="shared" si="78"/>
        <v>117.28282200321088</v>
      </c>
      <c r="H240" s="5">
        <f t="shared" si="82"/>
        <v>117</v>
      </c>
      <c r="I240" s="5">
        <f t="shared" si="83"/>
        <v>16.969320192652901</v>
      </c>
      <c r="J240" s="29">
        <f t="shared" si="84"/>
        <v>7</v>
      </c>
      <c r="K240" s="29">
        <f t="shared" si="85"/>
        <v>49</v>
      </c>
      <c r="L240" s="29">
        <f t="shared" si="86"/>
        <v>7.8772807706116055</v>
      </c>
      <c r="M240" s="175">
        <f t="shared" si="87"/>
        <v>7.8188548002140585</v>
      </c>
      <c r="N240" s="170">
        <f t="shared" si="88"/>
        <v>4.1811451997859415</v>
      </c>
      <c r="O240" s="14">
        <f t="shared" si="89"/>
        <v>19.818854800214059</v>
      </c>
      <c r="P240" s="50">
        <f t="shared" si="90"/>
        <v>4.2734948004583391</v>
      </c>
      <c r="Q240" s="50">
        <f t="shared" si="91"/>
        <v>19.911204400886458</v>
      </c>
      <c r="R240" s="44">
        <f t="shared" si="92"/>
        <v>4.2734948004583391</v>
      </c>
      <c r="S240" s="26">
        <f t="shared" si="93"/>
        <v>19.911204400886458</v>
      </c>
      <c r="T240" s="203">
        <f t="shared" si="94"/>
        <v>15.637709600428119</v>
      </c>
      <c r="U240" s="77">
        <f t="shared" si="98"/>
        <v>121.30880687805769</v>
      </c>
      <c r="V240" s="4">
        <f t="shared" si="95"/>
        <v>58.691193121942305</v>
      </c>
      <c r="W240" s="4">
        <f t="shared" si="96"/>
        <v>301.30880687805768</v>
      </c>
      <c r="X240" s="35">
        <f t="shared" si="97"/>
        <v>242.61761375611536</v>
      </c>
      <c r="Y240" s="206">
        <f t="shared" si="79"/>
        <v>49.6895638754172</v>
      </c>
      <c r="Z240" s="193">
        <v>151.68</v>
      </c>
      <c r="AA240" s="19">
        <f t="shared" si="80"/>
        <v>1.3330516818219558</v>
      </c>
      <c r="AB240" s="156"/>
    </row>
    <row r="241" spans="1:28">
      <c r="A241" s="23">
        <v>220</v>
      </c>
      <c r="B241" s="3" t="s">
        <v>9</v>
      </c>
      <c r="C241" s="183">
        <v>8</v>
      </c>
      <c r="D241" s="193">
        <f t="shared" si="76"/>
        <v>15.713186903937912</v>
      </c>
      <c r="E241" s="20">
        <f t="shared" si="77"/>
        <v>40.453705247853023</v>
      </c>
      <c r="F241" s="194">
        <f t="shared" si="81"/>
        <v>5.4723495287764141</v>
      </c>
      <c r="G241" s="20">
        <f t="shared" si="78"/>
        <v>116.74070102484997</v>
      </c>
      <c r="H241" s="5">
        <f t="shared" si="82"/>
        <v>116</v>
      </c>
      <c r="I241" s="5">
        <f t="shared" si="83"/>
        <v>44.442061490998128</v>
      </c>
      <c r="J241" s="29">
        <f t="shared" si="84"/>
        <v>7</v>
      </c>
      <c r="K241" s="29">
        <f t="shared" si="85"/>
        <v>46</v>
      </c>
      <c r="L241" s="29">
        <f t="shared" si="86"/>
        <v>57.768245963992513</v>
      </c>
      <c r="M241" s="175">
        <f t="shared" si="87"/>
        <v>7.7827134016566646</v>
      </c>
      <c r="N241" s="170">
        <f t="shared" si="88"/>
        <v>4.2172865983433354</v>
      </c>
      <c r="O241" s="14">
        <f t="shared" si="89"/>
        <v>19.782713401656665</v>
      </c>
      <c r="P241" s="50">
        <f t="shared" si="90"/>
        <v>4.3084924238229423</v>
      </c>
      <c r="Q241" s="50">
        <f t="shared" si="91"/>
        <v>19.873919227136273</v>
      </c>
      <c r="R241" s="44">
        <f t="shared" si="92"/>
        <v>4.3084924238229423</v>
      </c>
      <c r="S241" s="26">
        <f t="shared" si="93"/>
        <v>19.873919227136273</v>
      </c>
      <c r="T241" s="203">
        <f t="shared" si="94"/>
        <v>15.565426803313331</v>
      </c>
      <c r="U241" s="77">
        <f t="shared" si="98"/>
        <v>120.70892427482289</v>
      </c>
      <c r="V241" s="4">
        <f t="shared" si="95"/>
        <v>59.291075725177109</v>
      </c>
      <c r="W241" s="4">
        <f t="shared" si="96"/>
        <v>300.70892427482289</v>
      </c>
      <c r="X241" s="35">
        <f t="shared" si="97"/>
        <v>241.41784854964578</v>
      </c>
      <c r="Y241" s="206">
        <f t="shared" si="79"/>
        <v>49.393186903937909</v>
      </c>
      <c r="Z241" s="193">
        <v>151.65600000000001</v>
      </c>
      <c r="AA241" s="19">
        <f t="shared" si="80"/>
        <v>1.3334736337641813</v>
      </c>
      <c r="AB241" s="156"/>
    </row>
    <row r="242" spans="1:28">
      <c r="A242" s="23">
        <v>221</v>
      </c>
      <c r="B242" s="3" t="s">
        <v>9</v>
      </c>
      <c r="C242" s="183">
        <v>9</v>
      </c>
      <c r="D242" s="193">
        <f t="shared" si="76"/>
        <v>15.412471034248464</v>
      </c>
      <c r="E242" s="20">
        <f t="shared" si="77"/>
        <v>39.478612733432684</v>
      </c>
      <c r="F242" s="194">
        <f t="shared" si="81"/>
        <v>5.3932618114557824</v>
      </c>
      <c r="G242" s="20">
        <f t="shared" si="78"/>
        <v>116.19491928577173</v>
      </c>
      <c r="H242" s="5">
        <f t="shared" si="82"/>
        <v>116</v>
      </c>
      <c r="I242" s="5">
        <f t="shared" si="83"/>
        <v>11.695157146303927</v>
      </c>
      <c r="J242" s="29">
        <f t="shared" si="84"/>
        <v>7</v>
      </c>
      <c r="K242" s="29">
        <f t="shared" si="85"/>
        <v>44</v>
      </c>
      <c r="L242" s="29">
        <f t="shared" si="86"/>
        <v>46.780628585215709</v>
      </c>
      <c r="M242" s="175">
        <f t="shared" si="87"/>
        <v>7.7463279523847826</v>
      </c>
      <c r="N242" s="170">
        <f t="shared" si="88"/>
        <v>4.2536720476152174</v>
      </c>
      <c r="O242" s="14">
        <f t="shared" si="89"/>
        <v>19.746327952384782</v>
      </c>
      <c r="P242" s="50">
        <f t="shared" si="90"/>
        <v>4.343559744472814</v>
      </c>
      <c r="Q242" s="50">
        <f t="shared" si="91"/>
        <v>19.836215649242376</v>
      </c>
      <c r="R242" s="44">
        <f t="shared" si="92"/>
        <v>4.343559744472814</v>
      </c>
      <c r="S242" s="26">
        <f t="shared" si="93"/>
        <v>19.836215649242376</v>
      </c>
      <c r="T242" s="203">
        <f t="shared" si="94"/>
        <v>15.492655904769563</v>
      </c>
      <c r="U242" s="77">
        <f t="shared" si="98"/>
        <v>120.10316385759859</v>
      </c>
      <c r="V242" s="4">
        <f t="shared" si="95"/>
        <v>59.896836142401412</v>
      </c>
      <c r="W242" s="4">
        <f t="shared" si="96"/>
        <v>300.10316385759859</v>
      </c>
      <c r="X242" s="35">
        <f t="shared" si="97"/>
        <v>240.20632771519718</v>
      </c>
      <c r="Y242" s="206">
        <f t="shared" si="79"/>
        <v>49.092471034248462</v>
      </c>
      <c r="Z242" s="193">
        <v>151.631</v>
      </c>
      <c r="AA242" s="19">
        <f t="shared" si="80"/>
        <v>1.333913380109351</v>
      </c>
      <c r="AB242" s="156"/>
    </row>
    <row r="243" spans="1:28">
      <c r="A243" s="23">
        <v>222</v>
      </c>
      <c r="B243" s="3" t="s">
        <v>9</v>
      </c>
      <c r="C243" s="183">
        <v>10</v>
      </c>
      <c r="D243" s="193">
        <f t="shared" si="76"/>
        <v>15.107515897953494</v>
      </c>
      <c r="E243" s="20">
        <f t="shared" si="77"/>
        <v>38.506357590332605</v>
      </c>
      <c r="F243" s="194">
        <f t="shared" si="81"/>
        <v>5.3037094345072058</v>
      </c>
      <c r="G243" s="20">
        <f t="shared" si="78"/>
        <v>115.64569174040092</v>
      </c>
      <c r="H243" s="5">
        <f t="shared" si="82"/>
        <v>115</v>
      </c>
      <c r="I243" s="5">
        <f t="shared" si="83"/>
        <v>38.741504424055222</v>
      </c>
      <c r="J243" s="29">
        <f t="shared" si="84"/>
        <v>7</v>
      </c>
      <c r="K243" s="29">
        <f t="shared" si="85"/>
        <v>42</v>
      </c>
      <c r="L243" s="29">
        <f t="shared" si="86"/>
        <v>34.966017696220888</v>
      </c>
      <c r="M243" s="175">
        <f t="shared" si="87"/>
        <v>7.7097127826933951</v>
      </c>
      <c r="N243" s="170">
        <f t="shared" si="88"/>
        <v>4.2902872173066049</v>
      </c>
      <c r="O243" s="14">
        <f t="shared" si="89"/>
        <v>19.709712782693394</v>
      </c>
      <c r="P243" s="50">
        <f t="shared" si="90"/>
        <v>4.3786823745483918</v>
      </c>
      <c r="Q243" s="50">
        <f t="shared" si="91"/>
        <v>19.798107939935182</v>
      </c>
      <c r="R243" s="44">
        <f t="shared" si="92"/>
        <v>4.3786823745483918</v>
      </c>
      <c r="S243" s="26">
        <f t="shared" si="93"/>
        <v>19.798107939935182</v>
      </c>
      <c r="T243" s="203">
        <f t="shared" si="94"/>
        <v>15.41942556538679</v>
      </c>
      <c r="U243" s="77">
        <f t="shared" si="98"/>
        <v>119.49174478114838</v>
      </c>
      <c r="V243" s="4">
        <f t="shared" si="95"/>
        <v>60.508255218851616</v>
      </c>
      <c r="W243" s="4">
        <f t="shared" si="96"/>
        <v>299.49174478114838</v>
      </c>
      <c r="X243" s="35">
        <f t="shared" si="97"/>
        <v>238.98348956229677</v>
      </c>
      <c r="Y243" s="206">
        <f t="shared" si="79"/>
        <v>48.787515897953497</v>
      </c>
      <c r="Z243" s="193">
        <v>151.60499999999999</v>
      </c>
      <c r="AA243" s="19">
        <f t="shared" si="80"/>
        <v>1.3343709471000609</v>
      </c>
      <c r="AB243" s="156"/>
    </row>
    <row r="244" spans="1:28">
      <c r="A244" s="23">
        <v>223</v>
      </c>
      <c r="B244" s="3" t="s">
        <v>9</v>
      </c>
      <c r="C244" s="183">
        <v>11</v>
      </c>
      <c r="D244" s="193">
        <f t="shared" si="76"/>
        <v>14.798421468712629</v>
      </c>
      <c r="E244" s="20">
        <f t="shared" si="77"/>
        <v>37.536911231458923</v>
      </c>
      <c r="F244" s="194">
        <f t="shared" si="81"/>
        <v>5.2037025535464858</v>
      </c>
      <c r="G244" s="20">
        <f t="shared" si="78"/>
        <v>115.09322422058882</v>
      </c>
      <c r="H244" s="5">
        <f t="shared" si="82"/>
        <v>115</v>
      </c>
      <c r="I244" s="5">
        <f t="shared" si="83"/>
        <v>5.5934532353293775</v>
      </c>
      <c r="J244" s="29">
        <f t="shared" si="84"/>
        <v>7</v>
      </c>
      <c r="K244" s="29">
        <f t="shared" si="85"/>
        <v>40</v>
      </c>
      <c r="L244" s="29">
        <f t="shared" si="86"/>
        <v>22.37381294131751</v>
      </c>
      <c r="M244" s="175">
        <f t="shared" si="87"/>
        <v>7.672881614705922</v>
      </c>
      <c r="N244" s="170">
        <f t="shared" si="88"/>
        <v>4.327118385294078</v>
      </c>
      <c r="O244" s="14">
        <f t="shared" si="89"/>
        <v>19.672881614705922</v>
      </c>
      <c r="P244" s="50">
        <f t="shared" si="90"/>
        <v>4.4138467611865195</v>
      </c>
      <c r="Q244" s="50">
        <f t="shared" si="91"/>
        <v>19.759609990598364</v>
      </c>
      <c r="R244" s="44">
        <f t="shared" si="92"/>
        <v>4.4138467611865195</v>
      </c>
      <c r="S244" s="26">
        <f t="shared" si="93"/>
        <v>19.759609990598364</v>
      </c>
      <c r="T244" s="203">
        <f t="shared" si="94"/>
        <v>15.345763229411844</v>
      </c>
      <c r="U244" s="77">
        <f t="shared" si="98"/>
        <v>118.87488038122099</v>
      </c>
      <c r="V244" s="4">
        <f t="shared" si="95"/>
        <v>61.12511961877901</v>
      </c>
      <c r="W244" s="4">
        <f t="shared" si="96"/>
        <v>298.87488038122098</v>
      </c>
      <c r="X244" s="35">
        <f t="shared" si="97"/>
        <v>237.74976076244195</v>
      </c>
      <c r="Y244" s="206">
        <f t="shared" si="79"/>
        <v>48.478421468712625</v>
      </c>
      <c r="Z244" s="193">
        <v>151.57900000000001</v>
      </c>
      <c r="AA244" s="19">
        <f t="shared" si="80"/>
        <v>1.3348287495672289</v>
      </c>
      <c r="AB244" s="156"/>
    </row>
    <row r="245" spans="1:28">
      <c r="A245" s="23">
        <v>224</v>
      </c>
      <c r="B245" s="3" t="s">
        <v>9</v>
      </c>
      <c r="C245" s="183">
        <v>12</v>
      </c>
      <c r="D245" s="193">
        <f t="shared" si="76"/>
        <v>14.485288015596472</v>
      </c>
      <c r="E245" s="20">
        <f t="shared" si="77"/>
        <v>36.570242121448494</v>
      </c>
      <c r="F245" s="194">
        <f t="shared" si="81"/>
        <v>5.0932649500850715</v>
      </c>
      <c r="G245" s="20">
        <f t="shared" si="78"/>
        <v>114.5377136339943</v>
      </c>
      <c r="H245" s="5">
        <f t="shared" si="82"/>
        <v>114</v>
      </c>
      <c r="I245" s="5">
        <f t="shared" si="83"/>
        <v>32.262818039658043</v>
      </c>
      <c r="J245" s="29">
        <f t="shared" si="84"/>
        <v>7</v>
      </c>
      <c r="K245" s="29">
        <f t="shared" si="85"/>
        <v>38</v>
      </c>
      <c r="L245" s="29">
        <f t="shared" si="86"/>
        <v>9.0512721586321732</v>
      </c>
      <c r="M245" s="175">
        <f t="shared" si="87"/>
        <v>7.6358475755996196</v>
      </c>
      <c r="N245" s="170">
        <f t="shared" si="88"/>
        <v>4.3641524244003804</v>
      </c>
      <c r="O245" s="14">
        <f t="shared" si="89"/>
        <v>19.63584757559962</v>
      </c>
      <c r="P245" s="50">
        <f t="shared" si="90"/>
        <v>4.4490401735684646</v>
      </c>
      <c r="Q245" s="50">
        <f t="shared" si="91"/>
        <v>19.720735324767706</v>
      </c>
      <c r="R245" s="44">
        <f t="shared" si="92"/>
        <v>4.4490401735684646</v>
      </c>
      <c r="S245" s="26">
        <f t="shared" si="93"/>
        <v>19.720735324767706</v>
      </c>
      <c r="T245" s="203">
        <f t="shared" si="94"/>
        <v>15.271695151199241</v>
      </c>
      <c r="U245" s="77">
        <f t="shared" si="98"/>
        <v>118.25277830423703</v>
      </c>
      <c r="V245" s="4">
        <f t="shared" si="95"/>
        <v>61.747221695762974</v>
      </c>
      <c r="W245" s="4">
        <f t="shared" si="96"/>
        <v>298.25277830423704</v>
      </c>
      <c r="X245" s="35">
        <f t="shared" si="97"/>
        <v>236.50555660847408</v>
      </c>
      <c r="Y245" s="206">
        <f t="shared" si="79"/>
        <v>48.165288015596474</v>
      </c>
      <c r="Z245" s="193">
        <v>151.55199999999999</v>
      </c>
      <c r="AA245" s="19">
        <f t="shared" si="80"/>
        <v>1.3353044092306456</v>
      </c>
      <c r="AB245" s="156"/>
    </row>
    <row r="246" spans="1:28">
      <c r="A246" s="23">
        <v>225</v>
      </c>
      <c r="B246" s="3" t="s">
        <v>9</v>
      </c>
      <c r="C246" s="183">
        <v>13</v>
      </c>
      <c r="D246" s="193">
        <f t="shared" si="76"/>
        <v>14.168216058977643</v>
      </c>
      <c r="E246" s="20">
        <f t="shared" si="77"/>
        <v>35.606315863558677</v>
      </c>
      <c r="F246" s="194">
        <f t="shared" si="81"/>
        <v>4.9724340314196604</v>
      </c>
      <c r="G246" s="20">
        <f t="shared" si="78"/>
        <v>113.97934817504365</v>
      </c>
      <c r="H246" s="5">
        <f t="shared" si="82"/>
        <v>113</v>
      </c>
      <c r="I246" s="5">
        <f t="shared" si="83"/>
        <v>58.760890502619247</v>
      </c>
      <c r="J246" s="29">
        <f t="shared" si="84"/>
        <v>7</v>
      </c>
      <c r="K246" s="29">
        <f t="shared" si="85"/>
        <v>35</v>
      </c>
      <c r="L246" s="29">
        <f t="shared" si="86"/>
        <v>55.04356201047699</v>
      </c>
      <c r="M246" s="175">
        <f t="shared" si="87"/>
        <v>7.5986232116695769</v>
      </c>
      <c r="N246" s="170">
        <f t="shared" si="88"/>
        <v>4.4013767883304231</v>
      </c>
      <c r="O246" s="14">
        <f t="shared" si="89"/>
        <v>19.598623211669576</v>
      </c>
      <c r="P246" s="50">
        <f t="shared" si="90"/>
        <v>4.4842506888540843</v>
      </c>
      <c r="Q246" s="50">
        <f t="shared" si="91"/>
        <v>19.681497112193238</v>
      </c>
      <c r="R246" s="44">
        <f t="shared" si="92"/>
        <v>4.4842506888540843</v>
      </c>
      <c r="S246" s="26">
        <f t="shared" si="93"/>
        <v>19.681497112193238</v>
      </c>
      <c r="T246" s="203">
        <f t="shared" si="94"/>
        <v>15.197246423339154</v>
      </c>
      <c r="U246" s="77">
        <f t="shared" si="98"/>
        <v>117.62564064514736</v>
      </c>
      <c r="V246" s="4">
        <f t="shared" si="95"/>
        <v>62.374359354852643</v>
      </c>
      <c r="W246" s="4">
        <f t="shared" si="96"/>
        <v>297.62564064514737</v>
      </c>
      <c r="X246" s="35">
        <f t="shared" si="97"/>
        <v>235.25128129029474</v>
      </c>
      <c r="Y246" s="206">
        <f t="shared" si="79"/>
        <v>47.848216058977641</v>
      </c>
      <c r="Z246" s="193">
        <v>151.524</v>
      </c>
      <c r="AA246" s="19">
        <f t="shared" si="80"/>
        <v>1.3357979545166239</v>
      </c>
      <c r="AB246" s="156"/>
    </row>
    <row r="247" spans="1:28">
      <c r="A247" s="23">
        <v>226</v>
      </c>
      <c r="B247" s="3" t="s">
        <v>9</v>
      </c>
      <c r="C247" s="183">
        <v>14</v>
      </c>
      <c r="D247" s="193">
        <f t="shared" si="76"/>
        <v>13.847306328943974</v>
      </c>
      <c r="E247" s="20">
        <f t="shared" si="77"/>
        <v>34.645095287294879</v>
      </c>
      <c r="F247" s="194">
        <f t="shared" si="81"/>
        <v>4.841260813998197</v>
      </c>
      <c r="G247" s="20">
        <f t="shared" si="78"/>
        <v>113.41830754645619</v>
      </c>
      <c r="H247" s="5">
        <f t="shared" si="82"/>
        <v>113</v>
      </c>
      <c r="I247" s="5">
        <f t="shared" si="83"/>
        <v>25.098452787371457</v>
      </c>
      <c r="J247" s="29">
        <f t="shared" si="84"/>
        <v>7</v>
      </c>
      <c r="K247" s="29">
        <f t="shared" si="85"/>
        <v>33</v>
      </c>
      <c r="L247" s="29">
        <f t="shared" si="86"/>
        <v>40.393811149485828</v>
      </c>
      <c r="M247" s="175">
        <f t="shared" si="87"/>
        <v>7.5612205030970792</v>
      </c>
      <c r="N247" s="170">
        <f t="shared" si="88"/>
        <v>4.4387794969029208</v>
      </c>
      <c r="O247" s="14">
        <f t="shared" si="89"/>
        <v>19.561220503097079</v>
      </c>
      <c r="P247" s="50">
        <f t="shared" si="90"/>
        <v>4.5194671771362245</v>
      </c>
      <c r="Q247" s="50">
        <f t="shared" si="91"/>
        <v>19.641908183330383</v>
      </c>
      <c r="R247" s="44">
        <f t="shared" si="92"/>
        <v>4.5194671771362245</v>
      </c>
      <c r="S247" s="26">
        <f t="shared" si="93"/>
        <v>19.641908183330383</v>
      </c>
      <c r="T247" s="203">
        <f t="shared" si="94"/>
        <v>15.122441006194158</v>
      </c>
      <c r="U247" s="77">
        <f t="shared" si="98"/>
        <v>116.99366409205321</v>
      </c>
      <c r="V247" s="4">
        <f t="shared" si="95"/>
        <v>63.006335907946792</v>
      </c>
      <c r="W247" s="4">
        <f t="shared" si="96"/>
        <v>296.99366409205322</v>
      </c>
      <c r="X247" s="35">
        <f t="shared" si="97"/>
        <v>233.98732818410645</v>
      </c>
      <c r="Y247" s="206">
        <f t="shared" si="79"/>
        <v>47.527306328943972</v>
      </c>
      <c r="Z247" s="193">
        <v>151.49600000000001</v>
      </c>
      <c r="AA247" s="19">
        <f t="shared" si="80"/>
        <v>1.336291773483987</v>
      </c>
      <c r="AB247" s="156"/>
    </row>
    <row r="248" spans="1:28">
      <c r="A248" s="75">
        <v>227</v>
      </c>
      <c r="B248" s="169" t="s">
        <v>9</v>
      </c>
      <c r="C248" s="184">
        <v>15</v>
      </c>
      <c r="D248" s="193">
        <f t="shared" si="76"/>
        <v>13.522659726213959</v>
      </c>
      <c r="E248" s="20">
        <f t="shared" si="77"/>
        <v>33.686540536519161</v>
      </c>
      <c r="F248" s="195">
        <f t="shared" si="81"/>
        <v>4.6998098902738077</v>
      </c>
      <c r="G248" s="34">
        <f t="shared" si="78"/>
        <v>112.85476318950212</v>
      </c>
      <c r="H248" s="176">
        <f t="shared" si="82"/>
        <v>112</v>
      </c>
      <c r="I248" s="176">
        <f t="shared" si="83"/>
        <v>51.285791370127356</v>
      </c>
      <c r="J248" s="177">
        <f t="shared" si="84"/>
        <v>7</v>
      </c>
      <c r="K248" s="177">
        <f t="shared" si="85"/>
        <v>31</v>
      </c>
      <c r="L248" s="177">
        <f t="shared" si="86"/>
        <v>25.143165480509424</v>
      </c>
      <c r="M248" s="178">
        <f t="shared" si="87"/>
        <v>7.5236508793001411</v>
      </c>
      <c r="N248" s="171">
        <f t="shared" si="88"/>
        <v>4.4763491206998589</v>
      </c>
      <c r="O248" s="64">
        <f t="shared" si="89"/>
        <v>19.523650879300142</v>
      </c>
      <c r="P248" s="65">
        <f t="shared" si="90"/>
        <v>4.5546792855377554</v>
      </c>
      <c r="Q248" s="65">
        <f t="shared" si="91"/>
        <v>19.601981044138039</v>
      </c>
      <c r="R248" s="66">
        <f t="shared" si="92"/>
        <v>4.5546792855377554</v>
      </c>
      <c r="S248" s="33">
        <f t="shared" si="93"/>
        <v>19.601981044138039</v>
      </c>
      <c r="T248" s="204">
        <f t="shared" si="94"/>
        <v>15.047301758600284</v>
      </c>
      <c r="U248" s="79">
        <f t="shared" si="98"/>
        <v>116.35704007631813</v>
      </c>
      <c r="V248" s="67">
        <f t="shared" si="95"/>
        <v>63.642959923681872</v>
      </c>
      <c r="W248" s="67">
        <f t="shared" si="96"/>
        <v>296.35704007631813</v>
      </c>
      <c r="X248" s="37">
        <f t="shared" si="97"/>
        <v>232.71408015263626</v>
      </c>
      <c r="Y248" s="207">
        <f t="shared" si="79"/>
        <v>47.202659726213959</v>
      </c>
      <c r="Z248" s="196">
        <v>151.46799999999999</v>
      </c>
      <c r="AA248" s="210">
        <f t="shared" si="80"/>
        <v>1.3367858663351222</v>
      </c>
      <c r="AB248" s="157"/>
    </row>
    <row r="249" spans="1:28">
      <c r="A249" s="23">
        <v>228</v>
      </c>
      <c r="B249" s="3" t="s">
        <v>9</v>
      </c>
      <c r="C249" s="183">
        <v>16</v>
      </c>
      <c r="D249" s="193">
        <f t="shared" si="76"/>
        <v>13.194377285528279</v>
      </c>
      <c r="E249" s="20">
        <f t="shared" si="77"/>
        <v>32.730609157800345</v>
      </c>
      <c r="F249" s="195">
        <f t="shared" si="81"/>
        <v>4.5481593790778101</v>
      </c>
      <c r="G249" s="34">
        <f t="shared" si="78"/>
        <v>112.28887852133009</v>
      </c>
      <c r="H249" s="176">
        <f t="shared" si="82"/>
        <v>112</v>
      </c>
      <c r="I249" s="176">
        <f t="shared" si="83"/>
        <v>17.332711279805437</v>
      </c>
      <c r="J249" s="177">
        <f t="shared" si="84"/>
        <v>7</v>
      </c>
      <c r="K249" s="177">
        <f t="shared" si="85"/>
        <v>29</v>
      </c>
      <c r="L249" s="177">
        <f t="shared" si="86"/>
        <v>9.330845119221749</v>
      </c>
      <c r="M249" s="178">
        <f t="shared" si="87"/>
        <v>7.4859252347553396</v>
      </c>
      <c r="N249" s="171">
        <f t="shared" si="88"/>
        <v>4.5140747652446604</v>
      </c>
      <c r="O249" s="64">
        <f t="shared" si="89"/>
        <v>19.485925234755339</v>
      </c>
      <c r="P249" s="65">
        <f t="shared" si="90"/>
        <v>4.5898774215626243</v>
      </c>
      <c r="Q249" s="65">
        <f t="shared" si="91"/>
        <v>19.561727891073303</v>
      </c>
      <c r="R249" s="66">
        <f t="shared" si="92"/>
        <v>4.5898774215626243</v>
      </c>
      <c r="S249" s="33">
        <f t="shared" si="93"/>
        <v>19.561727891073303</v>
      </c>
      <c r="T249" s="204">
        <f t="shared" si="94"/>
        <v>14.971850469510679</v>
      </c>
      <c r="U249" s="79">
        <f t="shared" si="98"/>
        <v>115.71595492703051</v>
      </c>
      <c r="V249" s="67">
        <f t="shared" si="95"/>
        <v>64.284045072969491</v>
      </c>
      <c r="W249" s="67">
        <f t="shared" si="96"/>
        <v>295.71595492703051</v>
      </c>
      <c r="X249" s="37">
        <f t="shared" si="97"/>
        <v>231.43190985406102</v>
      </c>
      <c r="Y249" s="207">
        <f t="shared" si="79"/>
        <v>46.874377285528283</v>
      </c>
      <c r="Z249" s="196">
        <v>151.43899999999999</v>
      </c>
      <c r="AA249" s="210">
        <f t="shared" si="80"/>
        <v>1.3372978943063993</v>
      </c>
      <c r="AB249" s="157"/>
    </row>
    <row r="250" spans="1:28">
      <c r="A250" s="23">
        <v>229</v>
      </c>
      <c r="B250" s="3" t="s">
        <v>9</v>
      </c>
      <c r="C250" s="183">
        <v>17</v>
      </c>
      <c r="D250" s="193">
        <f t="shared" si="76"/>
        <v>12.862560141485117</v>
      </c>
      <c r="E250" s="20">
        <f t="shared" si="77"/>
        <v>31.777256188782832</v>
      </c>
      <c r="F250" s="194">
        <f t="shared" si="81"/>
        <v>4.3864008595626176</v>
      </c>
      <c r="G250" s="20">
        <f t="shared" si="78"/>
        <v>111.72080917786164</v>
      </c>
      <c r="H250" s="5">
        <f t="shared" si="82"/>
        <v>111</v>
      </c>
      <c r="I250" s="5">
        <f t="shared" si="83"/>
        <v>43.248550671698354</v>
      </c>
      <c r="J250" s="29">
        <f t="shared" si="84"/>
        <v>7</v>
      </c>
      <c r="K250" s="29">
        <f t="shared" si="85"/>
        <v>26</v>
      </c>
      <c r="L250" s="29">
        <f t="shared" si="86"/>
        <v>52.994202686793415</v>
      </c>
      <c r="M250" s="175">
        <f t="shared" si="87"/>
        <v>7.4480539451907761</v>
      </c>
      <c r="N250" s="170">
        <f t="shared" si="88"/>
        <v>4.5519460548092239</v>
      </c>
      <c r="O250" s="14">
        <f t="shared" si="89"/>
        <v>19.448053945190775</v>
      </c>
      <c r="P250" s="50">
        <f t="shared" si="90"/>
        <v>4.6250527358019342</v>
      </c>
      <c r="Q250" s="50">
        <f t="shared" si="91"/>
        <v>19.521160626183484</v>
      </c>
      <c r="R250" s="44">
        <f t="shared" si="92"/>
        <v>4.6250527358019342</v>
      </c>
      <c r="S250" s="26">
        <f t="shared" si="93"/>
        <v>19.521160626183484</v>
      </c>
      <c r="T250" s="203">
        <f t="shared" si="94"/>
        <v>14.89610789038155</v>
      </c>
      <c r="U250" s="77">
        <f t="shared" si="98"/>
        <v>115.07059002879737</v>
      </c>
      <c r="V250" s="4">
        <f t="shared" si="95"/>
        <v>64.929409971202631</v>
      </c>
      <c r="W250" s="4">
        <f t="shared" si="96"/>
        <v>295.07059002879737</v>
      </c>
      <c r="X250" s="35">
        <f t="shared" si="97"/>
        <v>230.14118005759474</v>
      </c>
      <c r="Y250" s="206">
        <f t="shared" si="79"/>
        <v>46.542560141485119</v>
      </c>
      <c r="Z250" s="193">
        <v>151.40899999999999</v>
      </c>
      <c r="AA250" s="19">
        <f t="shared" si="80"/>
        <v>1.3378278880503445</v>
      </c>
      <c r="AB250" s="156"/>
    </row>
    <row r="251" spans="1:28">
      <c r="A251" s="23">
        <v>230</v>
      </c>
      <c r="B251" s="3" t="s">
        <v>9</v>
      </c>
      <c r="C251" s="183">
        <v>18</v>
      </c>
      <c r="D251" s="193">
        <f t="shared" si="76"/>
        <v>12.527309496781779</v>
      </c>
      <c r="E251" s="20">
        <f t="shared" si="77"/>
        <v>30.826434246368564</v>
      </c>
      <c r="F251" s="194">
        <f t="shared" si="81"/>
        <v>4.2146392887850412</v>
      </c>
      <c r="G251" s="20">
        <f t="shared" si="78"/>
        <v>111.15070326090311</v>
      </c>
      <c r="H251" s="5">
        <f t="shared" si="82"/>
        <v>111</v>
      </c>
      <c r="I251" s="5">
        <f t="shared" si="83"/>
        <v>9.0421956541868553</v>
      </c>
      <c r="J251" s="29">
        <f t="shared" si="84"/>
        <v>7</v>
      </c>
      <c r="K251" s="29">
        <f t="shared" si="85"/>
        <v>24</v>
      </c>
      <c r="L251" s="29">
        <f t="shared" si="86"/>
        <v>36.168782616747421</v>
      </c>
      <c r="M251" s="175">
        <f t="shared" si="87"/>
        <v>7.4100468840602076</v>
      </c>
      <c r="N251" s="170">
        <f t="shared" si="88"/>
        <v>4.5899531159397924</v>
      </c>
      <c r="O251" s="14">
        <f t="shared" si="89"/>
        <v>19.410046884060208</v>
      </c>
      <c r="P251" s="50">
        <f t="shared" si="90"/>
        <v>4.66019710408621</v>
      </c>
      <c r="Q251" s="50">
        <f t="shared" si="91"/>
        <v>19.480290872206623</v>
      </c>
      <c r="R251" s="44">
        <f t="shared" si="92"/>
        <v>4.66019710408621</v>
      </c>
      <c r="S251" s="26">
        <f t="shared" si="93"/>
        <v>19.480290872206623</v>
      </c>
      <c r="T251" s="203">
        <f t="shared" si="94"/>
        <v>14.820093768120413</v>
      </c>
      <c r="U251" s="77">
        <f t="shared" si="98"/>
        <v>114.42112198196394</v>
      </c>
      <c r="V251" s="4">
        <f t="shared" si="95"/>
        <v>65.578878018036065</v>
      </c>
      <c r="W251" s="4">
        <f t="shared" si="96"/>
        <v>294.42112198196395</v>
      </c>
      <c r="X251" s="35">
        <f t="shared" si="97"/>
        <v>228.8422439639279</v>
      </c>
      <c r="Y251" s="206">
        <f t="shared" si="79"/>
        <v>46.207309496781775</v>
      </c>
      <c r="Z251" s="193">
        <v>151.37899999999999</v>
      </c>
      <c r="AA251" s="19">
        <f t="shared" si="80"/>
        <v>1.3383581969249443</v>
      </c>
      <c r="AB251" s="156"/>
    </row>
    <row r="252" spans="1:28">
      <c r="A252" s="23">
        <v>231</v>
      </c>
      <c r="B252" s="3" t="s">
        <v>9</v>
      </c>
      <c r="C252" s="183">
        <v>19</v>
      </c>
      <c r="D252" s="193">
        <f t="shared" si="76"/>
        <v>12.188726592820098</v>
      </c>
      <c r="E252" s="20">
        <f t="shared" si="77"/>
        <v>29.878093614523085</v>
      </c>
      <c r="F252" s="194">
        <f t="shared" si="81"/>
        <v>4.0329929030198848</v>
      </c>
      <c r="G252" s="20">
        <f t="shared" si="78"/>
        <v>110.57870158826607</v>
      </c>
      <c r="H252" s="5">
        <f t="shared" si="82"/>
        <v>110</v>
      </c>
      <c r="I252" s="5">
        <f t="shared" si="83"/>
        <v>34.722095295964266</v>
      </c>
      <c r="J252" s="29">
        <f t="shared" si="84"/>
        <v>7</v>
      </c>
      <c r="K252" s="29">
        <f t="shared" si="85"/>
        <v>22</v>
      </c>
      <c r="L252" s="29">
        <f t="shared" si="86"/>
        <v>18.888381183857064</v>
      </c>
      <c r="M252" s="175">
        <f t="shared" si="87"/>
        <v>7.3719134392177379</v>
      </c>
      <c r="N252" s="170">
        <f t="shared" si="88"/>
        <v>4.6280865607822621</v>
      </c>
      <c r="O252" s="14">
        <f t="shared" si="89"/>
        <v>19.371913439217739</v>
      </c>
      <c r="P252" s="50">
        <f t="shared" si="90"/>
        <v>4.695303109165927</v>
      </c>
      <c r="Q252" s="50">
        <f t="shared" si="91"/>
        <v>19.439129987601405</v>
      </c>
      <c r="R252" s="44">
        <f t="shared" si="92"/>
        <v>4.695303109165927</v>
      </c>
      <c r="S252" s="26">
        <f t="shared" si="93"/>
        <v>19.439129987601405</v>
      </c>
      <c r="T252" s="203">
        <f t="shared" si="94"/>
        <v>14.743826878435478</v>
      </c>
      <c r="U252" s="77">
        <f t="shared" si="98"/>
        <v>113.76772276445774</v>
      </c>
      <c r="V252" s="4">
        <f t="shared" si="95"/>
        <v>66.232277235542256</v>
      </c>
      <c r="W252" s="4">
        <f t="shared" si="96"/>
        <v>293.76772276445774</v>
      </c>
      <c r="X252" s="35">
        <f t="shared" si="97"/>
        <v>227.53544552891549</v>
      </c>
      <c r="Y252" s="206">
        <f t="shared" si="79"/>
        <v>45.868726592820096</v>
      </c>
      <c r="Z252" s="193">
        <v>151.34800000000001</v>
      </c>
      <c r="AA252" s="19">
        <f t="shared" si="80"/>
        <v>1.3389065140897236</v>
      </c>
      <c r="AB252" s="156"/>
    </row>
    <row r="253" spans="1:28">
      <c r="A253" s="23">
        <v>232</v>
      </c>
      <c r="B253" s="3" t="s">
        <v>9</v>
      </c>
      <c r="C253" s="183">
        <v>20</v>
      </c>
      <c r="D253" s="193">
        <f t="shared" si="76"/>
        <v>11.846912682628659</v>
      </c>
      <c r="E253" s="20">
        <f t="shared" si="77"/>
        <v>28.932182331533518</v>
      </c>
      <c r="F253" s="194">
        <f t="shared" si="81"/>
        <v>3.8415931029131682</v>
      </c>
      <c r="G253" s="20">
        <f t="shared" si="78"/>
        <v>110.00493794582096</v>
      </c>
      <c r="H253" s="5">
        <f t="shared" si="82"/>
        <v>110</v>
      </c>
      <c r="I253" s="5">
        <f t="shared" si="83"/>
        <v>0.29627674925734482</v>
      </c>
      <c r="J253" s="29">
        <f t="shared" si="84"/>
        <v>7</v>
      </c>
      <c r="K253" s="29">
        <f t="shared" si="85"/>
        <v>20</v>
      </c>
      <c r="L253" s="29">
        <f t="shared" si="86"/>
        <v>1.1851069970293793</v>
      </c>
      <c r="M253" s="175">
        <f t="shared" si="87"/>
        <v>7.3336625297213969</v>
      </c>
      <c r="N253" s="170">
        <f t="shared" si="88"/>
        <v>4.6663374702786031</v>
      </c>
      <c r="O253" s="14">
        <f t="shared" si="89"/>
        <v>19.333662529721398</v>
      </c>
      <c r="P253" s="50">
        <f t="shared" si="90"/>
        <v>4.7303640219938226</v>
      </c>
      <c r="Q253" s="50">
        <f t="shared" si="91"/>
        <v>19.397689081436617</v>
      </c>
      <c r="R253" s="44">
        <f t="shared" si="92"/>
        <v>4.7303640219938226</v>
      </c>
      <c r="S253" s="26">
        <f t="shared" si="93"/>
        <v>19.397689081436617</v>
      </c>
      <c r="T253" s="203">
        <f t="shared" si="94"/>
        <v>14.667325059442796</v>
      </c>
      <c r="U253" s="77">
        <f t="shared" si="98"/>
        <v>113.11055989455315</v>
      </c>
      <c r="V253" s="4">
        <f t="shared" si="95"/>
        <v>66.889440105446852</v>
      </c>
      <c r="W253" s="4">
        <f t="shared" si="96"/>
        <v>293.11055989455315</v>
      </c>
      <c r="X253" s="35">
        <f t="shared" si="97"/>
        <v>226.2211197891063</v>
      </c>
      <c r="Y253" s="206">
        <f t="shared" si="79"/>
        <v>45.526912682628662</v>
      </c>
      <c r="Z253" s="193">
        <v>151.31700000000001</v>
      </c>
      <c r="AA253" s="19">
        <f t="shared" si="80"/>
        <v>1.3394551682868239</v>
      </c>
      <c r="AB253" s="156"/>
    </row>
    <row r="254" spans="1:28">
      <c r="A254" s="23">
        <v>233</v>
      </c>
      <c r="B254" s="3" t="s">
        <v>9</v>
      </c>
      <c r="C254" s="183">
        <v>21</v>
      </c>
      <c r="D254" s="193">
        <f t="shared" si="76"/>
        <v>11.501969006050832</v>
      </c>
      <c r="E254" s="20">
        <f t="shared" si="77"/>
        <v>27.988646276562253</v>
      </c>
      <c r="F254" s="194">
        <f t="shared" si="81"/>
        <v>3.6405843226036136</v>
      </c>
      <c r="G254" s="20">
        <f t="shared" si="78"/>
        <v>109.42953934053111</v>
      </c>
      <c r="H254" s="5">
        <f t="shared" si="82"/>
        <v>109</v>
      </c>
      <c r="I254" s="5">
        <f t="shared" si="83"/>
        <v>25.772360431866446</v>
      </c>
      <c r="J254" s="29">
        <f t="shared" si="84"/>
        <v>7</v>
      </c>
      <c r="K254" s="29">
        <f t="shared" si="85"/>
        <v>17</v>
      </c>
      <c r="L254" s="29">
        <f t="shared" si="86"/>
        <v>43.089441727465783</v>
      </c>
      <c r="M254" s="175">
        <f t="shared" si="87"/>
        <v>7.2953026227020734</v>
      </c>
      <c r="N254" s="170">
        <f t="shared" si="88"/>
        <v>4.7046973772979266</v>
      </c>
      <c r="O254" s="14">
        <f t="shared" si="89"/>
        <v>19.295302622702074</v>
      </c>
      <c r="P254" s="50">
        <f t="shared" si="90"/>
        <v>4.7653737826746534</v>
      </c>
      <c r="Q254" s="50">
        <f t="shared" si="91"/>
        <v>19.355979028078803</v>
      </c>
      <c r="R254" s="44">
        <f t="shared" si="92"/>
        <v>4.7653737826746534</v>
      </c>
      <c r="S254" s="26">
        <f t="shared" si="93"/>
        <v>19.355979028078803</v>
      </c>
      <c r="T254" s="203">
        <f t="shared" si="94"/>
        <v>14.590605245404149</v>
      </c>
      <c r="U254" s="77">
        <f t="shared" si="98"/>
        <v>112.44979659394123</v>
      </c>
      <c r="V254" s="4">
        <f t="shared" si="95"/>
        <v>67.55020340605877</v>
      </c>
      <c r="W254" s="4">
        <f t="shared" si="96"/>
        <v>292.44979659394124</v>
      </c>
      <c r="X254" s="35">
        <f t="shared" si="97"/>
        <v>224.89959318788249</v>
      </c>
      <c r="Y254" s="206">
        <f t="shared" si="79"/>
        <v>45.181969006050835</v>
      </c>
      <c r="Z254" s="193">
        <v>151.285</v>
      </c>
      <c r="AA254" s="19">
        <f t="shared" si="80"/>
        <v>1.3400218748150055</v>
      </c>
      <c r="AB254" s="156"/>
    </row>
    <row r="255" spans="1:28">
      <c r="A255" s="23">
        <v>234</v>
      </c>
      <c r="B255" s="3" t="s">
        <v>9</v>
      </c>
      <c r="C255" s="183">
        <v>22</v>
      </c>
      <c r="D255" s="193">
        <f t="shared" si="76"/>
        <v>11.153996767144175</v>
      </c>
      <c r="E255" s="20">
        <f t="shared" si="77"/>
        <v>27.047429255356878</v>
      </c>
      <c r="F255" s="194">
        <f t="shared" si="81"/>
        <v>3.4301238829601655</v>
      </c>
      <c r="G255" s="20">
        <f t="shared" si="78"/>
        <v>108.85262625362951</v>
      </c>
      <c r="H255" s="5">
        <f t="shared" si="82"/>
        <v>108</v>
      </c>
      <c r="I255" s="5">
        <f t="shared" si="83"/>
        <v>51.157575217770557</v>
      </c>
      <c r="J255" s="29">
        <f t="shared" si="84"/>
        <v>7</v>
      </c>
      <c r="K255" s="29">
        <f t="shared" si="85"/>
        <v>15</v>
      </c>
      <c r="L255" s="29">
        <f t="shared" si="86"/>
        <v>24.630300871082227</v>
      </c>
      <c r="M255" s="175">
        <f t="shared" si="87"/>
        <v>7.2568417502419669</v>
      </c>
      <c r="N255" s="170">
        <f t="shared" si="88"/>
        <v>4.7431582497580331</v>
      </c>
      <c r="O255" s="14">
        <f t="shared" si="89"/>
        <v>19.256841750241968</v>
      </c>
      <c r="P255" s="50">
        <f t="shared" si="90"/>
        <v>4.800326981140703</v>
      </c>
      <c r="Q255" s="50">
        <f t="shared" si="91"/>
        <v>19.314010481624639</v>
      </c>
      <c r="R255" s="44">
        <f t="shared" si="92"/>
        <v>4.800326981140703</v>
      </c>
      <c r="S255" s="26">
        <f t="shared" si="93"/>
        <v>19.314010481624639</v>
      </c>
      <c r="T255" s="203">
        <f t="shared" si="94"/>
        <v>14.513683500483936</v>
      </c>
      <c r="U255" s="77">
        <f t="shared" si="98"/>
        <v>111.78559195057169</v>
      </c>
      <c r="V255" s="4">
        <f t="shared" si="95"/>
        <v>68.214408049428314</v>
      </c>
      <c r="W255" s="4">
        <f t="shared" si="96"/>
        <v>291.7855919505717</v>
      </c>
      <c r="X255" s="35">
        <f t="shared" si="97"/>
        <v>223.5711839011434</v>
      </c>
      <c r="Y255" s="206">
        <f t="shared" si="79"/>
        <v>44.833996767144171</v>
      </c>
      <c r="Z255" s="193">
        <v>151.25299999999999</v>
      </c>
      <c r="AA255" s="19">
        <f t="shared" si="80"/>
        <v>1.3405889410688223</v>
      </c>
      <c r="AB255" s="156"/>
    </row>
    <row r="256" spans="1:28">
      <c r="A256" s="23">
        <v>235</v>
      </c>
      <c r="B256" s="3" t="s">
        <v>9</v>
      </c>
      <c r="C256" s="183">
        <v>23</v>
      </c>
      <c r="D256" s="193">
        <f t="shared" si="76"/>
        <v>10.803097113733433</v>
      </c>
      <c r="E256" s="20">
        <f t="shared" si="77"/>
        <v>26.10847308499158</v>
      </c>
      <c r="F256" s="194">
        <f t="shared" si="81"/>
        <v>3.210381829102209</v>
      </c>
      <c r="G256" s="20">
        <f t="shared" si="78"/>
        <v>108.27431289320521</v>
      </c>
      <c r="H256" s="5">
        <f t="shared" si="82"/>
        <v>108</v>
      </c>
      <c r="I256" s="5">
        <f t="shared" si="83"/>
        <v>16.458773592312355</v>
      </c>
      <c r="J256" s="29">
        <f t="shared" si="84"/>
        <v>7</v>
      </c>
      <c r="K256" s="29">
        <f t="shared" si="85"/>
        <v>13</v>
      </c>
      <c r="L256" s="29">
        <f t="shared" si="86"/>
        <v>5.8350943692494184</v>
      </c>
      <c r="M256" s="175">
        <f t="shared" si="87"/>
        <v>7.2182875262136807</v>
      </c>
      <c r="N256" s="170">
        <f t="shared" si="88"/>
        <v>4.7817124737863193</v>
      </c>
      <c r="O256" s="14">
        <f t="shared" si="89"/>
        <v>19.218287526213679</v>
      </c>
      <c r="P256" s="50">
        <f t="shared" si="90"/>
        <v>4.835218837604689</v>
      </c>
      <c r="Q256" s="50">
        <f t="shared" si="91"/>
        <v>19.27179389003205</v>
      </c>
      <c r="R256" s="44">
        <f t="shared" si="92"/>
        <v>4.835218837604689</v>
      </c>
      <c r="S256" s="26">
        <f t="shared" si="93"/>
        <v>19.27179389003205</v>
      </c>
      <c r="T256" s="203">
        <f t="shared" si="94"/>
        <v>14.436575052427361</v>
      </c>
      <c r="U256" s="77">
        <f t="shared" si="98"/>
        <v>111.11810108080739</v>
      </c>
      <c r="V256" s="4">
        <f t="shared" si="95"/>
        <v>68.881898919192608</v>
      </c>
      <c r="W256" s="4">
        <f t="shared" si="96"/>
        <v>291.11810108080738</v>
      </c>
      <c r="X256" s="35">
        <f t="shared" si="97"/>
        <v>222.23620216161476</v>
      </c>
      <c r="Y256" s="206">
        <f t="shared" si="79"/>
        <v>44.483097113733436</v>
      </c>
      <c r="Z256" s="193">
        <v>151.22</v>
      </c>
      <c r="AA256" s="19">
        <f t="shared" si="80"/>
        <v>1.34117410522876</v>
      </c>
      <c r="AB256" s="156"/>
    </row>
    <row r="257" spans="1:28">
      <c r="A257" s="23">
        <v>236</v>
      </c>
      <c r="B257" s="3" t="s">
        <v>9</v>
      </c>
      <c r="C257" s="183">
        <v>24</v>
      </c>
      <c r="D257" s="193">
        <f t="shared" si="76"/>
        <v>10.449371119056659</v>
      </c>
      <c r="E257" s="20">
        <f t="shared" si="77"/>
        <v>25.171717677531056</v>
      </c>
      <c r="F257" s="194">
        <f t="shared" si="81"/>
        <v>2.98154075238803</v>
      </c>
      <c r="G257" s="20">
        <f t="shared" si="78"/>
        <v>107.69470744556453</v>
      </c>
      <c r="H257" s="5">
        <f t="shared" si="82"/>
        <v>107</v>
      </c>
      <c r="I257" s="5">
        <f t="shared" si="83"/>
        <v>41.682446733871927</v>
      </c>
      <c r="J257" s="29">
        <f t="shared" si="84"/>
        <v>7</v>
      </c>
      <c r="K257" s="29">
        <f t="shared" si="85"/>
        <v>10</v>
      </c>
      <c r="L257" s="29">
        <f t="shared" si="86"/>
        <v>46.729786935487709</v>
      </c>
      <c r="M257" s="175">
        <f t="shared" si="87"/>
        <v>7.1796471630376359</v>
      </c>
      <c r="N257" s="170">
        <f t="shared" si="88"/>
        <v>4.8203528369623641</v>
      </c>
      <c r="O257" s="14">
        <f t="shared" si="89"/>
        <v>19.179647163037636</v>
      </c>
      <c r="P257" s="50">
        <f t="shared" si="90"/>
        <v>4.870045182835498</v>
      </c>
      <c r="Q257" s="50">
        <f t="shared" si="91"/>
        <v>19.229339508910769</v>
      </c>
      <c r="R257" s="44">
        <f t="shared" si="92"/>
        <v>4.870045182835498</v>
      </c>
      <c r="S257" s="26">
        <f t="shared" si="93"/>
        <v>19.229339508910769</v>
      </c>
      <c r="T257" s="203">
        <f t="shared" si="94"/>
        <v>14.359294326075272</v>
      </c>
      <c r="U257" s="77">
        <f t="shared" si="98"/>
        <v>110.44747529050041</v>
      </c>
      <c r="V257" s="4">
        <f t="shared" si="95"/>
        <v>69.552524709499593</v>
      </c>
      <c r="W257" s="4">
        <f t="shared" si="96"/>
        <v>290.44747529050039</v>
      </c>
      <c r="X257" s="35">
        <f t="shared" si="97"/>
        <v>220.89495058100078</v>
      </c>
      <c r="Y257" s="206">
        <f t="shared" si="79"/>
        <v>44.129371119056657</v>
      </c>
      <c r="Z257" s="193">
        <v>151.18700000000001</v>
      </c>
      <c r="AA257" s="19">
        <f t="shared" si="80"/>
        <v>1.3417596526066593</v>
      </c>
      <c r="AB257" s="156"/>
    </row>
    <row r="258" spans="1:28">
      <c r="A258" s="23">
        <v>237</v>
      </c>
      <c r="B258" s="3" t="s">
        <v>9</v>
      </c>
      <c r="C258" s="183">
        <v>25</v>
      </c>
      <c r="D258" s="193">
        <f t="shared" si="76"/>
        <v>10.092919765441513</v>
      </c>
      <c r="E258" s="20">
        <f t="shared" si="77"/>
        <v>24.237101122522127</v>
      </c>
      <c r="F258" s="194">
        <f t="shared" si="81"/>
        <v>2.7437955970753789</v>
      </c>
      <c r="G258" s="20">
        <f t="shared" si="78"/>
        <v>107.11391232482102</v>
      </c>
      <c r="H258" s="5">
        <f t="shared" si="82"/>
        <v>107</v>
      </c>
      <c r="I258" s="5">
        <f t="shared" si="83"/>
        <v>6.8347394892609259</v>
      </c>
      <c r="J258" s="29">
        <f t="shared" si="84"/>
        <v>7</v>
      </c>
      <c r="K258" s="29">
        <f t="shared" si="85"/>
        <v>8</v>
      </c>
      <c r="L258" s="29">
        <f t="shared" si="86"/>
        <v>27.338957957043704</v>
      </c>
      <c r="M258" s="175">
        <f t="shared" si="87"/>
        <v>7.1409274883214016</v>
      </c>
      <c r="N258" s="170">
        <f t="shared" si="88"/>
        <v>4.8590725116785984</v>
      </c>
      <c r="O258" s="14">
        <f t="shared" si="89"/>
        <v>19.140927488321402</v>
      </c>
      <c r="P258" s="50">
        <f t="shared" si="90"/>
        <v>4.9048024382965218</v>
      </c>
      <c r="Q258" s="50">
        <f t="shared" si="91"/>
        <v>19.186657414939326</v>
      </c>
      <c r="R258" s="44">
        <f t="shared" si="92"/>
        <v>4.9048024382965218</v>
      </c>
      <c r="S258" s="26">
        <f t="shared" si="93"/>
        <v>19.186657414939326</v>
      </c>
      <c r="T258" s="203">
        <f t="shared" si="94"/>
        <v>14.281854976642805</v>
      </c>
      <c r="U258" s="77">
        <f t="shared" si="98"/>
        <v>109.7738622346596</v>
      </c>
      <c r="V258" s="4">
        <f t="shared" si="95"/>
        <v>70.226137765340397</v>
      </c>
      <c r="W258" s="4">
        <f t="shared" si="96"/>
        <v>289.77386223465959</v>
      </c>
      <c r="X258" s="35">
        <f t="shared" si="97"/>
        <v>219.54772446931918</v>
      </c>
      <c r="Y258" s="206">
        <f t="shared" si="79"/>
        <v>43.772919765441515</v>
      </c>
      <c r="Z258" s="193">
        <v>151.15299999999999</v>
      </c>
      <c r="AA258" s="19">
        <f t="shared" si="80"/>
        <v>1.3423633450110053</v>
      </c>
      <c r="AB258" s="156"/>
    </row>
    <row r="259" spans="1:28">
      <c r="A259" s="23">
        <v>238</v>
      </c>
      <c r="B259" s="3" t="s">
        <v>9</v>
      </c>
      <c r="C259" s="183">
        <v>26</v>
      </c>
      <c r="D259" s="193">
        <f t="shared" si="76"/>
        <v>9.7338439299468718</v>
      </c>
      <c r="E259" s="20">
        <f t="shared" si="77"/>
        <v>23.304559768232959</v>
      </c>
      <c r="F259" s="194">
        <f t="shared" si="81"/>
        <v>2.4973534518766467</v>
      </c>
      <c r="G259" s="20">
        <f t="shared" si="78"/>
        <v>106.53202442025039</v>
      </c>
      <c r="H259" s="5">
        <f t="shared" si="82"/>
        <v>106</v>
      </c>
      <c r="I259" s="5">
        <f t="shared" si="83"/>
        <v>31.921465215023659</v>
      </c>
      <c r="J259" s="29">
        <f t="shared" si="84"/>
        <v>7</v>
      </c>
      <c r="K259" s="29">
        <f t="shared" si="85"/>
        <v>6</v>
      </c>
      <c r="L259" s="29">
        <f t="shared" si="86"/>
        <v>7.6858608600946354</v>
      </c>
      <c r="M259" s="175">
        <f t="shared" si="87"/>
        <v>7.1021349613500258</v>
      </c>
      <c r="N259" s="170">
        <f t="shared" si="88"/>
        <v>4.8978650386499742</v>
      </c>
      <c r="O259" s="14">
        <f t="shared" si="89"/>
        <v>19.102134961350025</v>
      </c>
      <c r="P259" s="50">
        <f t="shared" si="90"/>
        <v>4.9394875961812517</v>
      </c>
      <c r="Q259" s="50">
        <f t="shared" si="91"/>
        <v>19.143757518881301</v>
      </c>
      <c r="R259" s="44">
        <f t="shared" si="92"/>
        <v>4.9394875961812517</v>
      </c>
      <c r="S259" s="26">
        <f t="shared" si="93"/>
        <v>19.143757518881301</v>
      </c>
      <c r="T259" s="203">
        <f t="shared" si="94"/>
        <v>14.20426992270005</v>
      </c>
      <c r="U259" s="77">
        <f t="shared" si="98"/>
        <v>109.09740607543539</v>
      </c>
      <c r="V259" s="4">
        <f t="shared" si="95"/>
        <v>70.902593924564613</v>
      </c>
      <c r="W259" s="4">
        <f t="shared" si="96"/>
        <v>289.0974060754354</v>
      </c>
      <c r="X259" s="35">
        <f t="shared" si="97"/>
        <v>218.1948121508708</v>
      </c>
      <c r="Y259" s="206">
        <f t="shared" si="79"/>
        <v>43.413843929946871</v>
      </c>
      <c r="Z259" s="193">
        <v>151.119</v>
      </c>
      <c r="AA259" s="19">
        <f t="shared" si="80"/>
        <v>1.3429674449322875</v>
      </c>
      <c r="AB259" s="156"/>
    </row>
    <row r="260" spans="1:28">
      <c r="A260" s="23">
        <v>239</v>
      </c>
      <c r="B260" s="3" t="s">
        <v>9</v>
      </c>
      <c r="C260" s="183">
        <v>27</v>
      </c>
      <c r="D260" s="193">
        <f t="shared" si="76"/>
        <v>9.3722443719029069</v>
      </c>
      <c r="E260" s="20">
        <f t="shared" si="77"/>
        <v>22.374028301572668</v>
      </c>
      <c r="F260" s="194">
        <f t="shared" si="81"/>
        <v>2.242433326648837</v>
      </c>
      <c r="G260" s="20">
        <f t="shared" si="78"/>
        <v>105.94913534102156</v>
      </c>
      <c r="H260" s="5">
        <f t="shared" si="82"/>
        <v>105</v>
      </c>
      <c r="I260" s="5">
        <f t="shared" si="83"/>
        <v>56.94812046129357</v>
      </c>
      <c r="J260" s="29">
        <f t="shared" si="84"/>
        <v>7</v>
      </c>
      <c r="K260" s="29">
        <f t="shared" si="85"/>
        <v>3</v>
      </c>
      <c r="L260" s="29">
        <f t="shared" si="86"/>
        <v>47.792481845174279</v>
      </c>
      <c r="M260" s="175">
        <f t="shared" si="87"/>
        <v>7.0632756894014372</v>
      </c>
      <c r="N260" s="170">
        <f t="shared" si="88"/>
        <v>4.9367243105985628</v>
      </c>
      <c r="O260" s="14">
        <f t="shared" si="89"/>
        <v>19.063275689401436</v>
      </c>
      <c r="P260" s="50">
        <f t="shared" si="90"/>
        <v>4.9740981993760434</v>
      </c>
      <c r="Q260" s="50">
        <f t="shared" si="91"/>
        <v>19.100649578178917</v>
      </c>
      <c r="R260" s="44">
        <f t="shared" si="92"/>
        <v>4.9740981993760434</v>
      </c>
      <c r="S260" s="26">
        <f t="shared" si="93"/>
        <v>19.100649578178917</v>
      </c>
      <c r="T260" s="203">
        <f t="shared" si="94"/>
        <v>14.126551378802873</v>
      </c>
      <c r="U260" s="77">
        <f t="shared" si="98"/>
        <v>108.41824763819722</v>
      </c>
      <c r="V260" s="4">
        <f t="shared" si="95"/>
        <v>71.581752361802785</v>
      </c>
      <c r="W260" s="4">
        <f t="shared" si="96"/>
        <v>288.41824763819722</v>
      </c>
      <c r="X260" s="35">
        <f t="shared" si="97"/>
        <v>216.83649527639443</v>
      </c>
      <c r="Y260" s="206">
        <f t="shared" si="79"/>
        <v>43.052244371902908</v>
      </c>
      <c r="Z260" s="193">
        <v>151.084</v>
      </c>
      <c r="AA260" s="19">
        <f t="shared" si="80"/>
        <v>1.3435897385571745</v>
      </c>
      <c r="AB260" s="156"/>
    </row>
    <row r="261" spans="1:28">
      <c r="A261" s="23">
        <v>240</v>
      </c>
      <c r="B261" s="3" t="s">
        <v>9</v>
      </c>
      <c r="C261" s="183">
        <v>28</v>
      </c>
      <c r="D261" s="193">
        <f t="shared" si="76"/>
        <v>9.0082217222815917</v>
      </c>
      <c r="E261" s="20">
        <f t="shared" si="77"/>
        <v>21.445439826637788</v>
      </c>
      <c r="F261" s="194">
        <f t="shared" si="81"/>
        <v>1.9792659144764881</v>
      </c>
      <c r="G261" s="20">
        <f t="shared" si="78"/>
        <v>105.36533165798339</v>
      </c>
      <c r="H261" s="5">
        <f t="shared" si="82"/>
        <v>105</v>
      </c>
      <c r="I261" s="5">
        <f t="shared" si="83"/>
        <v>21.919899479003391</v>
      </c>
      <c r="J261" s="29">
        <f t="shared" si="84"/>
        <v>7</v>
      </c>
      <c r="K261" s="29">
        <f t="shared" si="85"/>
        <v>1</v>
      </c>
      <c r="L261" s="29">
        <f t="shared" si="86"/>
        <v>27.679597916013563</v>
      </c>
      <c r="M261" s="175">
        <f t="shared" si="87"/>
        <v>7.0243554438655593</v>
      </c>
      <c r="N261" s="170">
        <f t="shared" si="88"/>
        <v>4.9756445561344407</v>
      </c>
      <c r="O261" s="14">
        <f t="shared" si="89"/>
        <v>19.024355443865559</v>
      </c>
      <c r="P261" s="50">
        <f t="shared" si="90"/>
        <v>5.0086323213757158</v>
      </c>
      <c r="Q261" s="50">
        <f t="shared" si="91"/>
        <v>19.057343209106833</v>
      </c>
      <c r="R261" s="44">
        <f t="shared" si="92"/>
        <v>5.0086323213757158</v>
      </c>
      <c r="S261" s="26">
        <f t="shared" si="93"/>
        <v>19.057343209106833</v>
      </c>
      <c r="T261" s="203">
        <f t="shared" si="94"/>
        <v>14.048710887731117</v>
      </c>
      <c r="U261" s="77">
        <f t="shared" ref="U261:U286" si="99">90+(90-ASIN((COS(D261*PI()/180)*SIN(G261*PI()/180))/(SIN(_z*PI()/180)))*180/PI())</f>
        <v>107.73652456552517</v>
      </c>
      <c r="V261" s="4">
        <f t="shared" si="95"/>
        <v>72.263475434474827</v>
      </c>
      <c r="W261" s="4">
        <f t="shared" si="96"/>
        <v>287.7365245655252</v>
      </c>
      <c r="X261" s="35">
        <f t="shared" si="97"/>
        <v>215.47304913105037</v>
      </c>
      <c r="Y261" s="206">
        <f t="shared" si="79"/>
        <v>42.68822172228159</v>
      </c>
      <c r="Z261" s="193">
        <v>151.04900000000001</v>
      </c>
      <c r="AA261" s="19">
        <f t="shared" si="80"/>
        <v>1.3442124648125355</v>
      </c>
      <c r="AB261" s="156"/>
    </row>
    <row r="262" spans="1:28">
      <c r="A262" s="23">
        <v>241</v>
      </c>
      <c r="B262" s="3" t="s">
        <v>9</v>
      </c>
      <c r="C262" s="183">
        <v>29</v>
      </c>
      <c r="D262" s="193">
        <f t="shared" si="76"/>
        <v>8.6418764748280363</v>
      </c>
      <c r="E262" s="20">
        <f t="shared" si="77"/>
        <v>20.518725941843478</v>
      </c>
      <c r="F262" s="194">
        <f t="shared" si="81"/>
        <v>1.7080933394231863</v>
      </c>
      <c r="G262" s="20">
        <f t="shared" si="78"/>
        <v>104.78069514224867</v>
      </c>
      <c r="H262" s="5">
        <f t="shared" si="82"/>
        <v>104</v>
      </c>
      <c r="I262" s="5">
        <f t="shared" si="83"/>
        <v>46.841708534920485</v>
      </c>
      <c r="J262" s="29">
        <f t="shared" si="84"/>
        <v>6</v>
      </c>
      <c r="K262" s="29">
        <f t="shared" si="85"/>
        <v>59</v>
      </c>
      <c r="L262" s="29">
        <f t="shared" si="86"/>
        <v>7.3668341396819415</v>
      </c>
      <c r="M262" s="175">
        <f t="shared" si="87"/>
        <v>6.9853796761499121</v>
      </c>
      <c r="N262" s="170">
        <f t="shared" si="88"/>
        <v>5.0146203238500879</v>
      </c>
      <c r="O262" s="14">
        <f t="shared" si="89"/>
        <v>18.985379676149911</v>
      </c>
      <c r="P262" s="50">
        <f t="shared" si="90"/>
        <v>5.0430885461738075</v>
      </c>
      <c r="Q262" s="50">
        <f t="shared" si="91"/>
        <v>19.013847898473632</v>
      </c>
      <c r="R262" s="44">
        <f t="shared" si="92"/>
        <v>5.0430885461738075</v>
      </c>
      <c r="S262" s="26">
        <f t="shared" si="93"/>
        <v>19.013847898473632</v>
      </c>
      <c r="T262" s="203">
        <f t="shared" si="94"/>
        <v>13.970759352299824</v>
      </c>
      <c r="U262" s="77">
        <f t="shared" si="99"/>
        <v>107.05237146897565</v>
      </c>
      <c r="V262" s="4">
        <f t="shared" si="95"/>
        <v>72.94762853102435</v>
      </c>
      <c r="W262" s="4">
        <f t="shared" si="96"/>
        <v>287.05237146897565</v>
      </c>
      <c r="X262" s="35">
        <f t="shared" si="97"/>
        <v>214.1047429379513</v>
      </c>
      <c r="Y262" s="206">
        <f t="shared" si="79"/>
        <v>42.321876474828038</v>
      </c>
      <c r="Z262" s="193">
        <v>151.01400000000001</v>
      </c>
      <c r="AA262" s="19">
        <f t="shared" si="80"/>
        <v>1.3448356240994943</v>
      </c>
      <c r="AB262" s="156"/>
    </row>
    <row r="263" spans="1:28">
      <c r="A263" s="23">
        <v>242</v>
      </c>
      <c r="B263" s="3" t="s">
        <v>9</v>
      </c>
      <c r="C263" s="183">
        <v>30</v>
      </c>
      <c r="D263" s="193">
        <f t="shared" si="76"/>
        <v>8.2733089788826764</v>
      </c>
      <c r="E263" s="20">
        <f t="shared" si="77"/>
        <v>19.593816815610698</v>
      </c>
      <c r="F263" s="194">
        <f t="shared" si="81"/>
        <v>1.4291688902442745</v>
      </c>
      <c r="G263" s="20">
        <f t="shared" si="78"/>
        <v>104.19530300037381</v>
      </c>
      <c r="H263" s="5">
        <f t="shared" si="82"/>
        <v>104</v>
      </c>
      <c r="I263" s="5">
        <f t="shared" si="83"/>
        <v>11.718180022428726</v>
      </c>
      <c r="J263" s="29">
        <f t="shared" si="84"/>
        <v>6</v>
      </c>
      <c r="K263" s="29">
        <f t="shared" si="85"/>
        <v>56</v>
      </c>
      <c r="L263" s="29">
        <f t="shared" si="86"/>
        <v>46.872720089714903</v>
      </c>
      <c r="M263" s="175">
        <f t="shared" si="87"/>
        <v>6.9463535333582547</v>
      </c>
      <c r="N263" s="170">
        <f t="shared" si="88"/>
        <v>5.0536464666417453</v>
      </c>
      <c r="O263" s="14">
        <f t="shared" si="89"/>
        <v>18.946353533358256</v>
      </c>
      <c r="P263" s="50">
        <f t="shared" si="90"/>
        <v>5.0774659481458162</v>
      </c>
      <c r="Q263" s="50">
        <f t="shared" si="91"/>
        <v>18.970173014862326</v>
      </c>
      <c r="R263" s="44">
        <f t="shared" si="92"/>
        <v>5.0774659481458162</v>
      </c>
      <c r="S263" s="26">
        <f t="shared" si="93"/>
        <v>18.970173014862326</v>
      </c>
      <c r="T263" s="203">
        <f t="shared" si="94"/>
        <v>13.892707066716509</v>
      </c>
      <c r="U263" s="77">
        <f t="shared" si="99"/>
        <v>106.36592007851939</v>
      </c>
      <c r="V263" s="4">
        <f t="shared" si="95"/>
        <v>73.634079921480605</v>
      </c>
      <c r="W263" s="4">
        <f t="shared" si="96"/>
        <v>286.36592007851937</v>
      </c>
      <c r="X263" s="35">
        <f t="shared" si="97"/>
        <v>212.73184015703876</v>
      </c>
      <c r="Y263" s="206">
        <f t="shared" si="79"/>
        <v>41.953308978882674</v>
      </c>
      <c r="Z263" s="193">
        <v>150.97800000000001</v>
      </c>
      <c r="AA263" s="19">
        <f t="shared" si="80"/>
        <v>1.3454770401273086</v>
      </c>
      <c r="AB263" s="156"/>
    </row>
    <row r="264" spans="1:28">
      <c r="A264" s="23">
        <v>243</v>
      </c>
      <c r="B264" s="3" t="s">
        <v>9</v>
      </c>
      <c r="C264" s="183">
        <v>31</v>
      </c>
      <c r="D264" s="193">
        <f t="shared" si="76"/>
        <v>7.9026194338229585</v>
      </c>
      <c r="E264" s="20">
        <f t="shared" si="77"/>
        <v>18.67064126058975</v>
      </c>
      <c r="F264" s="194">
        <f t="shared" si="81"/>
        <v>1.1427567403701966</v>
      </c>
      <c r="G264" s="20">
        <f t="shared" si="78"/>
        <v>103.60922810598362</v>
      </c>
      <c r="H264" s="5">
        <f t="shared" si="82"/>
        <v>103</v>
      </c>
      <c r="I264" s="5">
        <f t="shared" si="83"/>
        <v>36.553686359017092</v>
      </c>
      <c r="J264" s="29">
        <f t="shared" si="84"/>
        <v>6</v>
      </c>
      <c r="K264" s="29">
        <f t="shared" si="85"/>
        <v>54</v>
      </c>
      <c r="L264" s="29">
        <f t="shared" si="86"/>
        <v>26.21474543606837</v>
      </c>
      <c r="M264" s="175">
        <f t="shared" si="87"/>
        <v>6.9072818737322415</v>
      </c>
      <c r="N264" s="170">
        <f t="shared" si="88"/>
        <v>5.0927181262677585</v>
      </c>
      <c r="O264" s="14">
        <f t="shared" si="89"/>
        <v>18.907281873732241</v>
      </c>
      <c r="P264" s="50">
        <f t="shared" si="90"/>
        <v>5.1117640719405948</v>
      </c>
      <c r="Q264" s="50">
        <f t="shared" si="91"/>
        <v>18.926327819405078</v>
      </c>
      <c r="R264" s="44">
        <f t="shared" si="92"/>
        <v>5.1117640719405948</v>
      </c>
      <c r="S264" s="26">
        <f t="shared" si="93"/>
        <v>18.926327819405078</v>
      </c>
      <c r="T264" s="203">
        <f t="shared" si="94"/>
        <v>13.814563747464483</v>
      </c>
      <c r="U264" s="77">
        <f t="shared" si="99"/>
        <v>105.67729938958044</v>
      </c>
      <c r="V264" s="4">
        <f t="shared" si="95"/>
        <v>74.32270061041956</v>
      </c>
      <c r="W264" s="4">
        <f t="shared" si="96"/>
        <v>285.67729938958041</v>
      </c>
      <c r="X264" s="35">
        <f t="shared" si="97"/>
        <v>211.35459877916085</v>
      </c>
      <c r="Y264" s="206">
        <f t="shared" si="79"/>
        <v>41.582619433822956</v>
      </c>
      <c r="Z264" s="193">
        <v>150.941</v>
      </c>
      <c r="AA264" s="19">
        <f t="shared" si="80"/>
        <v>1.3461367515651246</v>
      </c>
      <c r="AB264" s="156"/>
    </row>
    <row r="265" spans="1:28">
      <c r="A265" s="23">
        <v>244</v>
      </c>
      <c r="B265" s="3" t="s">
        <v>10</v>
      </c>
      <c r="C265" s="183">
        <v>1</v>
      </c>
      <c r="D265" s="193">
        <f t="shared" si="76"/>
        <v>7.5299078850533618</v>
      </c>
      <c r="E265" s="20">
        <f t="shared" si="77"/>
        <v>17.749126806413397</v>
      </c>
      <c r="F265" s="194">
        <f t="shared" si="81"/>
        <v>0.84913165448656169</v>
      </c>
      <c r="G265" s="20">
        <f t="shared" si="78"/>
        <v>103.0225392277375</v>
      </c>
      <c r="H265" s="5">
        <f t="shared" si="82"/>
        <v>103</v>
      </c>
      <c r="I265" s="5">
        <f t="shared" si="83"/>
        <v>1.3523536642497902</v>
      </c>
      <c r="J265" s="29">
        <f t="shared" si="84"/>
        <v>6</v>
      </c>
      <c r="K265" s="29">
        <f t="shared" si="85"/>
        <v>52</v>
      </c>
      <c r="L265" s="29">
        <f t="shared" si="86"/>
        <v>5.4094146569991608</v>
      </c>
      <c r="M265" s="175">
        <f t="shared" si="87"/>
        <v>6.8681692818491671</v>
      </c>
      <c r="N265" s="170">
        <f t="shared" si="88"/>
        <v>5.1318307181508329</v>
      </c>
      <c r="O265" s="14">
        <f t="shared" si="89"/>
        <v>18.868169281849166</v>
      </c>
      <c r="P265" s="50">
        <f t="shared" si="90"/>
        <v>5.1459829123922756</v>
      </c>
      <c r="Q265" s="50">
        <f t="shared" si="91"/>
        <v>18.88232147609061</v>
      </c>
      <c r="R265" s="44">
        <f t="shared" si="92"/>
        <v>5.1459829123922756</v>
      </c>
      <c r="S265" s="26">
        <f t="shared" si="93"/>
        <v>18.88232147609061</v>
      </c>
      <c r="T265" s="203">
        <f t="shared" si="94"/>
        <v>13.736338563698334</v>
      </c>
      <c r="U265" s="77">
        <f t="shared" si="99"/>
        <v>104.9866358076344</v>
      </c>
      <c r="V265" s="4">
        <f t="shared" si="95"/>
        <v>75.0133641923656</v>
      </c>
      <c r="W265" s="4">
        <f t="shared" si="96"/>
        <v>284.9866358076344</v>
      </c>
      <c r="X265" s="35">
        <f t="shared" si="97"/>
        <v>209.9732716152688</v>
      </c>
      <c r="Y265" s="206">
        <f t="shared" si="79"/>
        <v>41.209907885053362</v>
      </c>
      <c r="Z265" s="193">
        <v>150.905</v>
      </c>
      <c r="AA265" s="19">
        <f t="shared" si="80"/>
        <v>1.3467790987834647</v>
      </c>
      <c r="AB265" s="156"/>
    </row>
    <row r="266" spans="1:28">
      <c r="A266" s="23">
        <v>245</v>
      </c>
      <c r="B266" s="3" t="s">
        <v>10</v>
      </c>
      <c r="C266" s="183">
        <v>2</v>
      </c>
      <c r="D266" s="193">
        <f t="shared" si="76"/>
        <v>7.1552742214715854</v>
      </c>
      <c r="E266" s="20">
        <f t="shared" si="77"/>
        <v>16.82919977098058</v>
      </c>
      <c r="F266" s="194">
        <f t="shared" si="81"/>
        <v>0.54857868205258775</v>
      </c>
      <c r="G266" s="20">
        <f t="shared" si="78"/>
        <v>102.43530125357378</v>
      </c>
      <c r="H266" s="5">
        <f t="shared" si="82"/>
        <v>102</v>
      </c>
      <c r="I266" s="5">
        <f t="shared" si="83"/>
        <v>26.118075214426995</v>
      </c>
      <c r="J266" s="29">
        <f t="shared" si="84"/>
        <v>6</v>
      </c>
      <c r="K266" s="29">
        <f t="shared" si="85"/>
        <v>49</v>
      </c>
      <c r="L266" s="29">
        <f t="shared" si="86"/>
        <v>44.472300857707978</v>
      </c>
      <c r="M266" s="175">
        <f t="shared" si="87"/>
        <v>6.8290200835715851</v>
      </c>
      <c r="N266" s="170">
        <f t="shared" si="88"/>
        <v>5.1709799164284149</v>
      </c>
      <c r="O266" s="14">
        <f t="shared" si="89"/>
        <v>18.829020083571585</v>
      </c>
      <c r="P266" s="50">
        <f t="shared" si="90"/>
        <v>5.1801228944626247</v>
      </c>
      <c r="Q266" s="50">
        <f t="shared" si="91"/>
        <v>18.838163061605794</v>
      </c>
      <c r="R266" s="44">
        <f t="shared" si="92"/>
        <v>5.1801228944626247</v>
      </c>
      <c r="S266" s="26">
        <f t="shared" si="93"/>
        <v>18.838163061605794</v>
      </c>
      <c r="T266" s="203">
        <f t="shared" si="94"/>
        <v>13.65804016714317</v>
      </c>
      <c r="U266" s="77">
        <f t="shared" si="99"/>
        <v>104.29405329034847</v>
      </c>
      <c r="V266" s="4">
        <f t="shared" si="95"/>
        <v>75.705946709651528</v>
      </c>
      <c r="W266" s="4">
        <f t="shared" si="96"/>
        <v>284.29405329034847</v>
      </c>
      <c r="X266" s="35">
        <f t="shared" si="97"/>
        <v>208.58810658069694</v>
      </c>
      <c r="Y266" s="206">
        <f t="shared" si="79"/>
        <v>40.835274221471586</v>
      </c>
      <c r="Z266" s="193">
        <v>150.86799999999999</v>
      </c>
      <c r="AA266" s="19">
        <f t="shared" si="80"/>
        <v>1.347439768204387</v>
      </c>
      <c r="AB266" s="156"/>
    </row>
    <row r="267" spans="1:28">
      <c r="A267" s="23">
        <v>246</v>
      </c>
      <c r="B267" s="3" t="s">
        <v>10</v>
      </c>
      <c r="C267" s="183">
        <v>3</v>
      </c>
      <c r="D267" s="193">
        <f t="shared" si="76"/>
        <v>6.7788181743391949</v>
      </c>
      <c r="E267" s="20">
        <f t="shared" si="77"/>
        <v>15.910785330282989</v>
      </c>
      <c r="F267" s="194">
        <f t="shared" si="81"/>
        <v>0.24139283811575307</v>
      </c>
      <c r="G267" s="20">
        <f t="shared" si="78"/>
        <v>101.84757541120869</v>
      </c>
      <c r="H267" s="5">
        <f t="shared" si="82"/>
        <v>101</v>
      </c>
      <c r="I267" s="5">
        <f t="shared" si="83"/>
        <v>50.854524672521677</v>
      </c>
      <c r="J267" s="29">
        <f t="shared" si="84"/>
        <v>6</v>
      </c>
      <c r="K267" s="29">
        <f t="shared" si="85"/>
        <v>47</v>
      </c>
      <c r="L267" s="29">
        <f t="shared" si="86"/>
        <v>23.418098690086708</v>
      </c>
      <c r="M267" s="175">
        <f t="shared" si="87"/>
        <v>6.7898383607472459</v>
      </c>
      <c r="N267" s="170">
        <f t="shared" si="88"/>
        <v>5.2101616392527541</v>
      </c>
      <c r="O267" s="14">
        <f t="shared" si="89"/>
        <v>18.789838360747247</v>
      </c>
      <c r="P267" s="50">
        <f t="shared" si="90"/>
        <v>5.2141848532213499</v>
      </c>
      <c r="Q267" s="50">
        <f t="shared" si="91"/>
        <v>18.793861574715844</v>
      </c>
      <c r="R267" s="44">
        <f t="shared" si="92"/>
        <v>5.2141848532213499</v>
      </c>
      <c r="S267" s="26">
        <f t="shared" si="93"/>
        <v>18.793861574715844</v>
      </c>
      <c r="T267" s="203">
        <f t="shared" si="94"/>
        <v>13.579676721494494</v>
      </c>
      <c r="U267" s="77">
        <f t="shared" si="99"/>
        <v>103.59967348726957</v>
      </c>
      <c r="V267" s="4">
        <f t="shared" si="95"/>
        <v>76.40032651273043</v>
      </c>
      <c r="W267" s="4">
        <f t="shared" si="96"/>
        <v>283.59967348726957</v>
      </c>
      <c r="X267" s="35">
        <f t="shared" si="97"/>
        <v>207.19934697453914</v>
      </c>
      <c r="Y267" s="206">
        <f t="shared" si="79"/>
        <v>40.458818174339193</v>
      </c>
      <c r="Z267" s="193">
        <v>150.83000000000001</v>
      </c>
      <c r="AA267" s="19">
        <f t="shared" si="80"/>
        <v>1.3481187997124233</v>
      </c>
      <c r="AB267" s="156"/>
    </row>
    <row r="268" spans="1:28">
      <c r="A268" s="23">
        <v>247</v>
      </c>
      <c r="B268" s="3" t="s">
        <v>10</v>
      </c>
      <c r="C268" s="183">
        <v>4</v>
      </c>
      <c r="D268" s="193">
        <f t="shared" si="76"/>
        <v>6.4006393174844654</v>
      </c>
      <c r="E268" s="20">
        <f t="shared" si="77"/>
        <v>14.993807586794079</v>
      </c>
      <c r="F268" s="194">
        <f t="shared" si="81"/>
        <v>-7.2121228204767185E-2</v>
      </c>
      <c r="G268" s="20">
        <f t="shared" si="78"/>
        <v>101.25941948489776</v>
      </c>
      <c r="H268" s="5">
        <f t="shared" si="82"/>
        <v>101</v>
      </c>
      <c r="I268" s="5">
        <f t="shared" si="83"/>
        <v>15.565169093865734</v>
      </c>
      <c r="J268" s="29">
        <f t="shared" si="84"/>
        <v>6</v>
      </c>
      <c r="K268" s="29">
        <f t="shared" si="85"/>
        <v>45</v>
      </c>
      <c r="L268" s="29">
        <f t="shared" si="86"/>
        <v>2.2606763754629355</v>
      </c>
      <c r="M268" s="175">
        <f t="shared" si="87"/>
        <v>6.7506279656598505</v>
      </c>
      <c r="N268" s="170">
        <f t="shared" si="88"/>
        <v>5.2493720343401495</v>
      </c>
      <c r="O268" s="14">
        <f t="shared" si="89"/>
        <v>18.750627965659852</v>
      </c>
      <c r="P268" s="50">
        <f t="shared" si="90"/>
        <v>5.2481700138700704</v>
      </c>
      <c r="Q268" s="50">
        <f t="shared" si="91"/>
        <v>18.749425945189774</v>
      </c>
      <c r="R268" s="44">
        <f t="shared" si="92"/>
        <v>5.2481700138700704</v>
      </c>
      <c r="S268" s="26">
        <f t="shared" si="93"/>
        <v>18.749425945189774</v>
      </c>
      <c r="T268" s="203">
        <f t="shared" si="94"/>
        <v>13.501255931319704</v>
      </c>
      <c r="U268" s="77">
        <f t="shared" si="99"/>
        <v>102.90361587708452</v>
      </c>
      <c r="V268" s="4">
        <f t="shared" si="95"/>
        <v>77.096384122915481</v>
      </c>
      <c r="W268" s="4">
        <f t="shared" si="96"/>
        <v>282.90361587708452</v>
      </c>
      <c r="X268" s="35">
        <f t="shared" si="97"/>
        <v>205.80723175416904</v>
      </c>
      <c r="Y268" s="206">
        <f t="shared" si="79"/>
        <v>40.080639317484469</v>
      </c>
      <c r="Z268" s="193">
        <v>150.792</v>
      </c>
      <c r="AA268" s="19">
        <f t="shared" si="80"/>
        <v>1.3487983446385809</v>
      </c>
      <c r="AB268" s="156"/>
    </row>
    <row r="269" spans="1:28">
      <c r="A269" s="23">
        <v>248</v>
      </c>
      <c r="B269" s="3" t="s">
        <v>10</v>
      </c>
      <c r="C269" s="183">
        <v>5</v>
      </c>
      <c r="D269" s="193">
        <f t="shared" si="76"/>
        <v>6.0208370687657489</v>
      </c>
      <c r="E269" s="20">
        <f t="shared" si="77"/>
        <v>14.078189636449689</v>
      </c>
      <c r="F269" s="194">
        <f t="shared" si="81"/>
        <v>-0.39164957717829552</v>
      </c>
      <c r="G269" s="20">
        <f t="shared" si="78"/>
        <v>100.67088802850012</v>
      </c>
      <c r="H269" s="5">
        <f t="shared" si="82"/>
        <v>100</v>
      </c>
      <c r="I269" s="5">
        <f t="shared" si="83"/>
        <v>40.253281710006945</v>
      </c>
      <c r="J269" s="29">
        <f t="shared" si="84"/>
        <v>6</v>
      </c>
      <c r="K269" s="29">
        <f t="shared" si="85"/>
        <v>42</v>
      </c>
      <c r="L269" s="29">
        <f t="shared" si="86"/>
        <v>41.01312684002778</v>
      </c>
      <c r="M269" s="175">
        <f t="shared" si="87"/>
        <v>6.7113925352333412</v>
      </c>
      <c r="N269" s="170">
        <f t="shared" si="88"/>
        <v>5.2886074647666588</v>
      </c>
      <c r="O269" s="14">
        <f t="shared" si="89"/>
        <v>18.71139253523334</v>
      </c>
      <c r="P269" s="50">
        <f t="shared" si="90"/>
        <v>5.2820799718136868</v>
      </c>
      <c r="Q269" s="50">
        <f t="shared" si="91"/>
        <v>18.704865042280368</v>
      </c>
      <c r="R269" s="44">
        <f t="shared" si="92"/>
        <v>5.2820799718136868</v>
      </c>
      <c r="S269" s="26">
        <f t="shared" si="93"/>
        <v>18.704865042280368</v>
      </c>
      <c r="T269" s="203">
        <f t="shared" si="94"/>
        <v>13.422785070466681</v>
      </c>
      <c r="U269" s="77">
        <f t="shared" si="99"/>
        <v>102.20599790249643</v>
      </c>
      <c r="V269" s="4">
        <f t="shared" si="95"/>
        <v>77.794002097503565</v>
      </c>
      <c r="W269" s="4">
        <f t="shared" si="96"/>
        <v>282.20599790249645</v>
      </c>
      <c r="X269" s="35">
        <f t="shared" si="97"/>
        <v>204.4119958049929</v>
      </c>
      <c r="Y269" s="206">
        <f t="shared" si="79"/>
        <v>39.70083706876575</v>
      </c>
      <c r="Z269" s="193">
        <v>150.75399999999999</v>
      </c>
      <c r="AA269" s="19">
        <f t="shared" si="80"/>
        <v>1.3494784035005858</v>
      </c>
      <c r="AB269" s="156"/>
    </row>
    <row r="270" spans="1:28">
      <c r="A270" s="23">
        <v>249</v>
      </c>
      <c r="B270" s="3" t="s">
        <v>10</v>
      </c>
      <c r="C270" s="183">
        <v>6</v>
      </c>
      <c r="D270" s="193">
        <f t="shared" si="76"/>
        <v>5.6395106927234862</v>
      </c>
      <c r="E270" s="20">
        <f t="shared" si="77"/>
        <v>13.163853634255865</v>
      </c>
      <c r="F270" s="194">
        <f t="shared" si="81"/>
        <v>-0.71686933346451376</v>
      </c>
      <c r="G270" s="20">
        <f t="shared" si="78"/>
        <v>100.08203257491135</v>
      </c>
      <c r="H270" s="5">
        <f t="shared" si="82"/>
        <v>100</v>
      </c>
      <c r="I270" s="5">
        <f t="shared" si="83"/>
        <v>4.9219544946811311</v>
      </c>
      <c r="J270" s="29">
        <f t="shared" si="84"/>
        <v>6</v>
      </c>
      <c r="K270" s="29">
        <f t="shared" si="85"/>
        <v>40</v>
      </c>
      <c r="L270" s="29">
        <f t="shared" si="86"/>
        <v>19.687817978724524</v>
      </c>
      <c r="M270" s="175">
        <f t="shared" si="87"/>
        <v>6.67213550499409</v>
      </c>
      <c r="N270" s="170">
        <f t="shared" si="88"/>
        <v>5.32786449500591</v>
      </c>
      <c r="O270" s="14">
        <f t="shared" si="89"/>
        <v>18.672135504994088</v>
      </c>
      <c r="P270" s="50">
        <f t="shared" si="90"/>
        <v>5.3159166727815013</v>
      </c>
      <c r="Q270" s="50">
        <f t="shared" si="91"/>
        <v>18.660187682769681</v>
      </c>
      <c r="R270" s="44">
        <f t="shared" si="92"/>
        <v>5.3159166727815013</v>
      </c>
      <c r="S270" s="26">
        <f t="shared" si="93"/>
        <v>18.660187682769681</v>
      </c>
      <c r="T270" s="203">
        <f t="shared" si="94"/>
        <v>13.34427100998818</v>
      </c>
      <c r="U270" s="77">
        <f t="shared" si="99"/>
        <v>101.50693510277233</v>
      </c>
      <c r="V270" s="4">
        <f t="shared" si="95"/>
        <v>78.493064897227669</v>
      </c>
      <c r="W270" s="4">
        <f t="shared" si="96"/>
        <v>281.50693510277233</v>
      </c>
      <c r="X270" s="35">
        <f t="shared" si="97"/>
        <v>203.01387020554466</v>
      </c>
      <c r="Y270" s="206">
        <f t="shared" si="79"/>
        <v>39.319510692723483</v>
      </c>
      <c r="Z270" s="193">
        <v>150.715</v>
      </c>
      <c r="AA270" s="19">
        <f t="shared" si="80"/>
        <v>1.3501768935929306</v>
      </c>
      <c r="AB270" s="156"/>
    </row>
    <row r="271" spans="1:28">
      <c r="A271" s="23">
        <v>250</v>
      </c>
      <c r="B271" s="3" t="s">
        <v>10</v>
      </c>
      <c r="C271" s="183">
        <v>7</v>
      </c>
      <c r="D271" s="193">
        <f t="shared" si="76"/>
        <v>5.2567593043495835</v>
      </c>
      <c r="E271" s="20">
        <f t="shared" si="77"/>
        <v>12.250720858567524</v>
      </c>
      <c r="F271" s="194">
        <f t="shared" si="81"/>
        <v>-1.0474490522414515</v>
      </c>
      <c r="G271" s="20">
        <f t="shared" si="78"/>
        <v>99.492901841955813</v>
      </c>
      <c r="H271" s="5">
        <f t="shared" si="82"/>
        <v>99</v>
      </c>
      <c r="I271" s="5">
        <f t="shared" si="83"/>
        <v>29.574110517348799</v>
      </c>
      <c r="J271" s="29">
        <f t="shared" si="84"/>
        <v>6</v>
      </c>
      <c r="K271" s="29">
        <f t="shared" si="85"/>
        <v>37</v>
      </c>
      <c r="L271" s="29">
        <f t="shared" si="86"/>
        <v>58.296442069395198</v>
      </c>
      <c r="M271" s="175">
        <f t="shared" si="87"/>
        <v>6.6328601227970543</v>
      </c>
      <c r="N271" s="170">
        <f t="shared" si="88"/>
        <v>5.3671398772029457</v>
      </c>
      <c r="O271" s="14">
        <f t="shared" si="89"/>
        <v>18.632860122797055</v>
      </c>
      <c r="P271" s="50">
        <f t="shared" si="90"/>
        <v>5.3496823929989219</v>
      </c>
      <c r="Q271" s="50">
        <f t="shared" si="91"/>
        <v>18.615402638593032</v>
      </c>
      <c r="R271" s="44">
        <f t="shared" si="92"/>
        <v>5.3496823929989219</v>
      </c>
      <c r="S271" s="26">
        <f t="shared" si="93"/>
        <v>18.615402638593032</v>
      </c>
      <c r="T271" s="203">
        <f t="shared" si="94"/>
        <v>13.26572024559411</v>
      </c>
      <c r="U271" s="77">
        <f t="shared" si="99"/>
        <v>100.80654124403488</v>
      </c>
      <c r="V271" s="4">
        <f t="shared" si="95"/>
        <v>79.193458755965125</v>
      </c>
      <c r="W271" s="4">
        <f t="shared" si="96"/>
        <v>280.80654124403486</v>
      </c>
      <c r="X271" s="35">
        <f t="shared" si="97"/>
        <v>201.61308248806972</v>
      </c>
      <c r="Y271" s="206">
        <f t="shared" si="79"/>
        <v>38.936759304349586</v>
      </c>
      <c r="Z271" s="193">
        <v>150.67699999999999</v>
      </c>
      <c r="AA271" s="19">
        <f t="shared" si="80"/>
        <v>1.3508579954413651</v>
      </c>
      <c r="AB271" s="156"/>
    </row>
    <row r="272" spans="1:28">
      <c r="A272" s="23">
        <v>251</v>
      </c>
      <c r="B272" s="3" t="s">
        <v>10</v>
      </c>
      <c r="C272" s="183">
        <v>8</v>
      </c>
      <c r="D272" s="193">
        <f t="shared" si="76"/>
        <v>4.8726818739030175</v>
      </c>
      <c r="E272" s="20">
        <f t="shared" si="77"/>
        <v>11.338711774087662</v>
      </c>
      <c r="F272" s="194">
        <f t="shared" si="81"/>
        <v>-1.3830490960305637</v>
      </c>
      <c r="G272" s="20">
        <f t="shared" si="78"/>
        <v>98.903541934849784</v>
      </c>
      <c r="H272" s="5">
        <f t="shared" si="82"/>
        <v>98</v>
      </c>
      <c r="I272" s="5">
        <f t="shared" si="83"/>
        <v>54.212516090987037</v>
      </c>
      <c r="J272" s="29">
        <f t="shared" si="84"/>
        <v>6</v>
      </c>
      <c r="K272" s="29">
        <f t="shared" si="85"/>
        <v>35</v>
      </c>
      <c r="L272" s="29">
        <f t="shared" si="86"/>
        <v>36.85006436394815</v>
      </c>
      <c r="M272" s="175">
        <f t="shared" si="87"/>
        <v>6.5935694623233188</v>
      </c>
      <c r="N272" s="170">
        <f t="shared" si="88"/>
        <v>5.4064305376766812</v>
      </c>
      <c r="O272" s="14">
        <f t="shared" si="89"/>
        <v>18.59356946232332</v>
      </c>
      <c r="P272" s="50">
        <f t="shared" si="90"/>
        <v>5.383379719409505</v>
      </c>
      <c r="Q272" s="50">
        <f t="shared" si="91"/>
        <v>18.570518644056143</v>
      </c>
      <c r="R272" s="44">
        <f t="shared" si="92"/>
        <v>5.383379719409505</v>
      </c>
      <c r="S272" s="26">
        <f t="shared" si="93"/>
        <v>18.570518644056143</v>
      </c>
      <c r="T272" s="203">
        <f t="shared" si="94"/>
        <v>13.187138924646639</v>
      </c>
      <c r="U272" s="77">
        <f t="shared" si="99"/>
        <v>100.10492844737851</v>
      </c>
      <c r="V272" s="4">
        <f t="shared" si="95"/>
        <v>79.895071552621488</v>
      </c>
      <c r="W272" s="4">
        <f t="shared" si="96"/>
        <v>280.10492844737848</v>
      </c>
      <c r="X272" s="35">
        <f t="shared" si="97"/>
        <v>200.209856894757</v>
      </c>
      <c r="Y272" s="206">
        <f t="shared" si="79"/>
        <v>38.552681873903019</v>
      </c>
      <c r="Z272" s="193">
        <v>150.637</v>
      </c>
      <c r="AA272" s="19">
        <f t="shared" si="80"/>
        <v>1.3515755016838893</v>
      </c>
      <c r="AB272" s="156"/>
    </row>
    <row r="273" spans="1:28" s="61" customFormat="1">
      <c r="A273" s="62">
        <v>252</v>
      </c>
      <c r="B273" s="63" t="s">
        <v>10</v>
      </c>
      <c r="C273" s="187">
        <v>9</v>
      </c>
      <c r="D273" s="193">
        <f t="shared" si="76"/>
        <v>4.4873772327010402</v>
      </c>
      <c r="E273" s="20">
        <f t="shared" si="77"/>
        <v>10.427746093643007</v>
      </c>
      <c r="F273" s="195">
        <f t="shared" si="81"/>
        <v>-1.7233220217768324</v>
      </c>
      <c r="G273" s="20">
        <f t="shared" si="78"/>
        <v>98.313996545366805</v>
      </c>
      <c r="H273" s="5">
        <f t="shared" si="82"/>
        <v>98</v>
      </c>
      <c r="I273" s="5">
        <f t="shared" si="83"/>
        <v>18.839792722008326</v>
      </c>
      <c r="J273" s="29">
        <f t="shared" si="84"/>
        <v>6</v>
      </c>
      <c r="K273" s="29">
        <f t="shared" si="85"/>
        <v>33</v>
      </c>
      <c r="L273" s="29">
        <f t="shared" si="86"/>
        <v>15.359170888033304</v>
      </c>
      <c r="M273" s="175">
        <f t="shared" si="87"/>
        <v>6.5542664363577865</v>
      </c>
      <c r="N273" s="170">
        <f t="shared" si="88"/>
        <v>5.4457335636422135</v>
      </c>
      <c r="O273" s="14">
        <f t="shared" si="89"/>
        <v>18.554266436357786</v>
      </c>
      <c r="P273" s="50">
        <f t="shared" si="90"/>
        <v>5.4170115299459329</v>
      </c>
      <c r="Q273" s="50">
        <f t="shared" si="91"/>
        <v>18.525544402661506</v>
      </c>
      <c r="R273" s="44">
        <f t="shared" si="92"/>
        <v>5.4170115299459329</v>
      </c>
      <c r="S273" s="26">
        <f t="shared" si="93"/>
        <v>18.525544402661506</v>
      </c>
      <c r="T273" s="203">
        <f t="shared" si="94"/>
        <v>13.108532872715573</v>
      </c>
      <c r="U273" s="77">
        <f t="shared" si="99"/>
        <v>99.402207314901545</v>
      </c>
      <c r="V273" s="4">
        <f t="shared" si="95"/>
        <v>80.597792685098455</v>
      </c>
      <c r="W273" s="4">
        <f t="shared" si="96"/>
        <v>279.40220731490155</v>
      </c>
      <c r="X273" s="35">
        <f t="shared" si="97"/>
        <v>198.80441462980309</v>
      </c>
      <c r="Y273" s="206">
        <f t="shared" si="79"/>
        <v>38.167377232701043</v>
      </c>
      <c r="Z273" s="193">
        <v>150.59800000000001</v>
      </c>
      <c r="AA273" s="19">
        <f t="shared" si="80"/>
        <v>1.3522756208068971</v>
      </c>
      <c r="AB273" s="156"/>
    </row>
    <row r="274" spans="1:28">
      <c r="A274" s="23">
        <v>253</v>
      </c>
      <c r="B274" s="3" t="s">
        <v>10</v>
      </c>
      <c r="C274" s="183">
        <v>10</v>
      </c>
      <c r="D274" s="193">
        <f t="shared" si="76"/>
        <v>4.1009440798160002</v>
      </c>
      <c r="E274" s="20">
        <f t="shared" si="77"/>
        <v>9.5177428387981475</v>
      </c>
      <c r="F274" s="194">
        <f t="shared" si="81"/>
        <v>-2.0679129777300229</v>
      </c>
      <c r="G274" s="20">
        <f t="shared" si="78"/>
        <v>97.72430714785223</v>
      </c>
      <c r="H274" s="5">
        <f t="shared" si="82"/>
        <v>97</v>
      </c>
      <c r="I274" s="5">
        <f t="shared" si="83"/>
        <v>43.458428871133776</v>
      </c>
      <c r="J274" s="29">
        <f t="shared" si="84"/>
        <v>6</v>
      </c>
      <c r="K274" s="29">
        <f t="shared" si="85"/>
        <v>30</v>
      </c>
      <c r="L274" s="29">
        <f t="shared" si="86"/>
        <v>53.833715484535105</v>
      </c>
      <c r="M274" s="175">
        <f t="shared" si="87"/>
        <v>6.5149538098568156</v>
      </c>
      <c r="N274" s="170">
        <f t="shared" si="88"/>
        <v>5.4850461901431844</v>
      </c>
      <c r="O274" s="14">
        <f t="shared" si="89"/>
        <v>18.514953809856816</v>
      </c>
      <c r="P274" s="50">
        <f t="shared" si="90"/>
        <v>5.4505809738476838</v>
      </c>
      <c r="Q274" s="50">
        <f t="shared" si="91"/>
        <v>18.480488593561315</v>
      </c>
      <c r="R274" s="44">
        <f t="shared" si="92"/>
        <v>5.4505809738476838</v>
      </c>
      <c r="S274" s="26">
        <f t="shared" si="93"/>
        <v>18.480488593561315</v>
      </c>
      <c r="T274" s="203">
        <f t="shared" si="94"/>
        <v>13.029907619713631</v>
      </c>
      <c r="U274" s="77">
        <f t="shared" si="99"/>
        <v>98.698487053755883</v>
      </c>
      <c r="V274" s="4">
        <f t="shared" si="95"/>
        <v>81.301512946244117</v>
      </c>
      <c r="W274" s="4">
        <f t="shared" si="96"/>
        <v>278.69848705375591</v>
      </c>
      <c r="X274" s="35">
        <f t="shared" si="97"/>
        <v>197.3969741075118</v>
      </c>
      <c r="Y274" s="206">
        <f t="shared" si="79"/>
        <v>37.780944079816003</v>
      </c>
      <c r="Z274" s="193">
        <v>150.55799999999999</v>
      </c>
      <c r="AA274" s="19">
        <f t="shared" si="80"/>
        <v>1.3529942569503</v>
      </c>
      <c r="AB274" s="156"/>
    </row>
    <row r="275" spans="1:28">
      <c r="A275" s="23">
        <v>254</v>
      </c>
      <c r="B275" s="3" t="s">
        <v>10</v>
      </c>
      <c r="C275" s="183">
        <v>11</v>
      </c>
      <c r="D275" s="193">
        <f t="shared" si="76"/>
        <v>3.713480989607874</v>
      </c>
      <c r="E275" s="20">
        <f t="shared" si="77"/>
        <v>8.6086203993742245</v>
      </c>
      <c r="F275" s="194">
        <f t="shared" si="81"/>
        <v>-2.4164601096607781</v>
      </c>
      <c r="G275" s="20">
        <f t="shared" si="78"/>
        <v>97.134513192249273</v>
      </c>
      <c r="H275" s="5">
        <f t="shared" si="82"/>
        <v>97</v>
      </c>
      <c r="I275" s="5">
        <f t="shared" si="83"/>
        <v>8.0707915349563564</v>
      </c>
      <c r="J275" s="29">
        <f t="shared" si="84"/>
        <v>6</v>
      </c>
      <c r="K275" s="29">
        <f t="shared" si="85"/>
        <v>28</v>
      </c>
      <c r="L275" s="29">
        <f t="shared" si="86"/>
        <v>32.283166139825425</v>
      </c>
      <c r="M275" s="175">
        <f t="shared" si="87"/>
        <v>6.475634212816618</v>
      </c>
      <c r="N275" s="170">
        <f t="shared" si="88"/>
        <v>5.524365787183382</v>
      </c>
      <c r="O275" s="14">
        <f t="shared" si="89"/>
        <v>18.475634212816619</v>
      </c>
      <c r="P275" s="50">
        <f t="shared" si="90"/>
        <v>5.4840914520223691</v>
      </c>
      <c r="Q275" s="50">
        <f t="shared" si="91"/>
        <v>18.435359877655607</v>
      </c>
      <c r="R275" s="44">
        <f t="shared" si="92"/>
        <v>5.4840914520223691</v>
      </c>
      <c r="S275" s="26">
        <f t="shared" si="93"/>
        <v>18.435359877655607</v>
      </c>
      <c r="T275" s="203">
        <f t="shared" si="94"/>
        <v>12.951268425633238</v>
      </c>
      <c r="U275" s="77">
        <f t="shared" si="99"/>
        <v>97.993875598318922</v>
      </c>
      <c r="V275" s="4">
        <f t="shared" si="95"/>
        <v>82.006124401681078</v>
      </c>
      <c r="W275" s="4">
        <f t="shared" si="96"/>
        <v>277.99387559831894</v>
      </c>
      <c r="X275" s="35">
        <f t="shared" si="97"/>
        <v>195.98775119663787</v>
      </c>
      <c r="Y275" s="206">
        <f t="shared" si="79"/>
        <v>37.393480989607873</v>
      </c>
      <c r="Z275" s="193">
        <v>150.518</v>
      </c>
      <c r="AA275" s="19">
        <f t="shared" si="80"/>
        <v>1.3537134661002221</v>
      </c>
      <c r="AB275" s="156"/>
    </row>
    <row r="276" spans="1:28">
      <c r="A276" s="23">
        <v>255</v>
      </c>
      <c r="B276" s="3" t="s">
        <v>10</v>
      </c>
      <c r="C276" s="183">
        <v>12</v>
      </c>
      <c r="D276" s="193">
        <f t="shared" si="76"/>
        <v>3.3250864200234354</v>
      </c>
      <c r="E276" s="20">
        <f t="shared" si="77"/>
        <v>7.700296591943891</v>
      </c>
      <c r="F276" s="194">
        <f t="shared" si="81"/>
        <v>-2.768594975934719</v>
      </c>
      <c r="G276" s="20">
        <f t="shared" si="78"/>
        <v>96.544652294311106</v>
      </c>
      <c r="H276" s="5">
        <f t="shared" si="82"/>
        <v>96</v>
      </c>
      <c r="I276" s="5">
        <f t="shared" si="83"/>
        <v>32.679137658666377</v>
      </c>
      <c r="J276" s="29">
        <f t="shared" si="84"/>
        <v>6</v>
      </c>
      <c r="K276" s="29">
        <f t="shared" si="85"/>
        <v>26</v>
      </c>
      <c r="L276" s="29">
        <f t="shared" si="86"/>
        <v>10.716550634665509</v>
      </c>
      <c r="M276" s="175">
        <f t="shared" si="87"/>
        <v>6.436310152954074</v>
      </c>
      <c r="N276" s="170">
        <f t="shared" si="88"/>
        <v>5.563689847045926</v>
      </c>
      <c r="O276" s="14">
        <f t="shared" si="89"/>
        <v>18.436310152954075</v>
      </c>
      <c r="P276" s="50">
        <f t="shared" si="90"/>
        <v>5.5175465974470139</v>
      </c>
      <c r="Q276" s="50">
        <f t="shared" si="91"/>
        <v>18.390166903355162</v>
      </c>
      <c r="R276" s="44">
        <f t="shared" si="92"/>
        <v>5.5175465974470139</v>
      </c>
      <c r="S276" s="26">
        <f t="shared" si="93"/>
        <v>18.390166903355162</v>
      </c>
      <c r="T276" s="203">
        <f t="shared" si="94"/>
        <v>12.872620305908148</v>
      </c>
      <c r="U276" s="77">
        <f t="shared" si="99"/>
        <v>97.288479730602305</v>
      </c>
      <c r="V276" s="4">
        <f t="shared" si="95"/>
        <v>82.711520269397695</v>
      </c>
      <c r="W276" s="4">
        <f t="shared" si="96"/>
        <v>277.28847973060232</v>
      </c>
      <c r="X276" s="35">
        <f t="shared" si="97"/>
        <v>194.57695946120464</v>
      </c>
      <c r="Y276" s="206">
        <f t="shared" si="79"/>
        <v>37.005086420023432</v>
      </c>
      <c r="Z276" s="193">
        <v>150.47800000000001</v>
      </c>
      <c r="AA276" s="19">
        <f t="shared" si="80"/>
        <v>1.3544332488660102</v>
      </c>
      <c r="AB276" s="156"/>
    </row>
    <row r="277" spans="1:28">
      <c r="A277" s="23">
        <v>256</v>
      </c>
      <c r="B277" s="3" t="s">
        <v>10</v>
      </c>
      <c r="C277" s="183">
        <v>13</v>
      </c>
      <c r="D277" s="193">
        <f t="shared" ref="D277:D340" si="100">ASIN(SIN(_ee*PI()/180)*SIN(((360/365)*(A277-81))*PI()/180))*180/PI()</f>
        <v>2.9358587215933039</v>
      </c>
      <c r="E277" s="20">
        <f t="shared" ref="E277:E340" si="101">(180/PI())*ASIN(TAN(D277*PI()/180)*(1/TAN(_ee*PI()/180)))</f>
        <v>6.7926887173777803</v>
      </c>
      <c r="F277" s="194">
        <f t="shared" si="81"/>
        <v>-3.1239429709563096</v>
      </c>
      <c r="G277" s="20">
        <f t="shared" ref="G277:G340" si="102">ACOS((COS(_z*PI()/180)-SIN(_fi*PI()/180)*SIN(D277*PI()/180))/(COS(_fi*PI()/180)*COS(D277*PI()/180)))*180/PI()</f>
        <v>95.954760423184823</v>
      </c>
      <c r="H277" s="5">
        <f t="shared" si="82"/>
        <v>95</v>
      </c>
      <c r="I277" s="5">
        <f t="shared" si="83"/>
        <v>57.285625391089354</v>
      </c>
      <c r="J277" s="29">
        <f t="shared" si="84"/>
        <v>6</v>
      </c>
      <c r="K277" s="29">
        <f t="shared" si="85"/>
        <v>23</v>
      </c>
      <c r="L277" s="29">
        <f t="shared" si="86"/>
        <v>49.142501564357417</v>
      </c>
      <c r="M277" s="175">
        <f t="shared" si="87"/>
        <v>6.396984028212322</v>
      </c>
      <c r="N277" s="170">
        <f t="shared" si="88"/>
        <v>5.603015971787678</v>
      </c>
      <c r="O277" s="14">
        <f t="shared" si="89"/>
        <v>18.396984028212323</v>
      </c>
      <c r="P277" s="50">
        <f t="shared" si="90"/>
        <v>5.5509502556050725</v>
      </c>
      <c r="Q277" s="50">
        <f t="shared" si="91"/>
        <v>18.344918312029719</v>
      </c>
      <c r="R277" s="44">
        <f t="shared" si="92"/>
        <v>5.5509502556050725</v>
      </c>
      <c r="S277" s="26">
        <f t="shared" si="93"/>
        <v>18.344918312029719</v>
      </c>
      <c r="T277" s="203">
        <f t="shared" si="94"/>
        <v>12.793968056424646</v>
      </c>
      <c r="U277" s="77">
        <f t="shared" si="99"/>
        <v>96.582405199014815</v>
      </c>
      <c r="V277" s="4">
        <f t="shared" si="95"/>
        <v>83.417594800985185</v>
      </c>
      <c r="W277" s="4">
        <f t="shared" si="96"/>
        <v>276.58240519901483</v>
      </c>
      <c r="X277" s="35">
        <f t="shared" si="97"/>
        <v>193.16481039802966</v>
      </c>
      <c r="Y277" s="206">
        <f t="shared" ref="Y277:Y340" si="103">90-_fi+D277</f>
        <v>36.615858721593305</v>
      </c>
      <c r="Z277" s="193">
        <v>150.43700000000001</v>
      </c>
      <c r="AA277" s="19">
        <f t="shared" ref="AA277:AA340" si="104">_so*(_rsr/Z277)^2</f>
        <v>1.3551716221451691</v>
      </c>
      <c r="AB277" s="156"/>
    </row>
    <row r="278" spans="1:28">
      <c r="A278" s="23">
        <v>257</v>
      </c>
      <c r="B278" s="3" t="s">
        <v>10</v>
      </c>
      <c r="C278" s="183">
        <v>14</v>
      </c>
      <c r="D278" s="193">
        <f t="shared" si="100"/>
        <v>2.545896147058885</v>
      </c>
      <c r="E278" s="20">
        <f t="shared" si="101"/>
        <v>5.8857136175223896</v>
      </c>
      <c r="F278" s="194">
        <f t="shared" ref="F278:F341" si="105">7.8*SIN((A278*360/365-2)*PI()/180)+10*SIN((2*A278*360/365+10)*PI()/180)</f>
        <v>-3.482123756484953</v>
      </c>
      <c r="G278" s="20">
        <f t="shared" si="102"/>
        <v>95.364872086562812</v>
      </c>
      <c r="H278" s="5">
        <f t="shared" ref="H278:H341" si="106">INT(G278)</f>
        <v>95</v>
      </c>
      <c r="I278" s="5">
        <f t="shared" ref="I278:I341" si="107">MOD(G278,1)*60</f>
        <v>21.892325193768727</v>
      </c>
      <c r="J278" s="29">
        <f t="shared" ref="J278:J341" si="108">(INT(H278/15))</f>
        <v>6</v>
      </c>
      <c r="K278" s="29">
        <f t="shared" ref="K278:K341" si="109">MOD(H278,15)*4+INT(I278/15)</f>
        <v>21</v>
      </c>
      <c r="L278" s="29">
        <f t="shared" ref="L278:L341" si="110">MOD(I278,15)*4</f>
        <v>27.569300775074908</v>
      </c>
      <c r="M278" s="175">
        <f t="shared" ref="M278:M341" si="111">J278+K278/60+L278/3600</f>
        <v>6.3576581391041875</v>
      </c>
      <c r="N278" s="170">
        <f t="shared" ref="N278:N341" si="112">12-M278</f>
        <v>5.6423418608958125</v>
      </c>
      <c r="O278" s="14">
        <f t="shared" ref="O278:O341" si="113">12+M278</f>
        <v>18.357658139104188</v>
      </c>
      <c r="P278" s="50">
        <f t="shared" ref="P278:P341" si="114">N278+F278/60</f>
        <v>5.5843064649543965</v>
      </c>
      <c r="Q278" s="50">
        <f t="shared" ref="Q278:Q341" si="115">O278+F278/60</f>
        <v>18.299622743162772</v>
      </c>
      <c r="R278" s="44">
        <f t="shared" ref="R278:R341" si="116">P278-_lam+_nn</f>
        <v>5.5843064649543965</v>
      </c>
      <c r="S278" s="26">
        <f t="shared" ref="S278:S341" si="117">Q278-_lam+_nn</f>
        <v>18.299622743162772</v>
      </c>
      <c r="T278" s="203">
        <f t="shared" ref="T278:T341" si="118">S278-R278</f>
        <v>12.715316278208375</v>
      </c>
      <c r="U278" s="77">
        <f t="shared" si="99"/>
        <v>95.87575683560182</v>
      </c>
      <c r="V278" s="4">
        <f t="shared" ref="V278:V341" si="119">180-U278</f>
        <v>84.12424316439818</v>
      </c>
      <c r="W278" s="4">
        <f t="shared" ref="W278:W341" si="120">180+U278</f>
        <v>275.87575683560181</v>
      </c>
      <c r="X278" s="35">
        <f t="shared" ref="X278:X341" si="121">W278-V278</f>
        <v>191.75151367120361</v>
      </c>
      <c r="Y278" s="206">
        <f t="shared" si="103"/>
        <v>36.225896147058883</v>
      </c>
      <c r="Z278" s="193">
        <v>150.39599999999999</v>
      </c>
      <c r="AA278" s="19">
        <f t="shared" si="104"/>
        <v>1.3559105993785039</v>
      </c>
      <c r="AB278" s="156"/>
    </row>
    <row r="279" spans="1:28">
      <c r="A279" s="75">
        <v>258</v>
      </c>
      <c r="B279" s="169" t="s">
        <v>10</v>
      </c>
      <c r="C279" s="184">
        <v>15</v>
      </c>
      <c r="D279" s="193">
        <f t="shared" si="100"/>
        <v>2.1552968615612511</v>
      </c>
      <c r="E279" s="20">
        <f t="shared" si="101"/>
        <v>4.9792877310915049</v>
      </c>
      <c r="F279" s="195">
        <f t="shared" si="105"/>
        <v>-3.8427517003155209</v>
      </c>
      <c r="G279" s="34">
        <f t="shared" si="102"/>
        <v>94.775020513604076</v>
      </c>
      <c r="H279" s="176">
        <f t="shared" si="106"/>
        <v>94</v>
      </c>
      <c r="I279" s="176">
        <f t="shared" si="107"/>
        <v>46.501230816244572</v>
      </c>
      <c r="J279" s="177">
        <f t="shared" si="108"/>
        <v>6</v>
      </c>
      <c r="K279" s="177">
        <f t="shared" si="109"/>
        <v>19</v>
      </c>
      <c r="L279" s="177">
        <f t="shared" si="110"/>
        <v>6.004923264978288</v>
      </c>
      <c r="M279" s="178">
        <f t="shared" si="111"/>
        <v>6.3183347009069379</v>
      </c>
      <c r="N279" s="171">
        <f t="shared" si="112"/>
        <v>5.6816652990930621</v>
      </c>
      <c r="O279" s="64">
        <f t="shared" si="113"/>
        <v>18.318334700906938</v>
      </c>
      <c r="P279" s="65">
        <f t="shared" si="114"/>
        <v>5.617619437421137</v>
      </c>
      <c r="Q279" s="65">
        <f t="shared" si="115"/>
        <v>18.254288839235013</v>
      </c>
      <c r="R279" s="66">
        <f t="shared" si="116"/>
        <v>5.617619437421137</v>
      </c>
      <c r="S279" s="33">
        <f t="shared" si="117"/>
        <v>18.254288839235013</v>
      </c>
      <c r="T279" s="204">
        <f t="shared" si="118"/>
        <v>12.636669401813876</v>
      </c>
      <c r="U279" s="79">
        <f t="shared" si="99"/>
        <v>95.168638671885361</v>
      </c>
      <c r="V279" s="67">
        <f t="shared" si="119"/>
        <v>84.831361328114639</v>
      </c>
      <c r="W279" s="67">
        <f t="shared" si="120"/>
        <v>275.16863867188533</v>
      </c>
      <c r="X279" s="37">
        <f t="shared" si="121"/>
        <v>190.33727734377069</v>
      </c>
      <c r="Y279" s="207">
        <f t="shared" si="103"/>
        <v>35.835296861561254</v>
      </c>
      <c r="Z279" s="196">
        <v>150.35499999999999</v>
      </c>
      <c r="AA279" s="210">
        <f t="shared" si="104"/>
        <v>1.3566501812248672</v>
      </c>
      <c r="AB279" s="157"/>
    </row>
    <row r="280" spans="1:28">
      <c r="A280" s="23">
        <v>259</v>
      </c>
      <c r="B280" s="3" t="s">
        <v>10</v>
      </c>
      <c r="C280" s="183">
        <v>16</v>
      </c>
      <c r="D280" s="193">
        <f t="shared" si="100"/>
        <v>1.7641589533246913</v>
      </c>
      <c r="E280" s="20">
        <f t="shared" si="101"/>
        <v>4.0733271488568423</v>
      </c>
      <c r="F280" s="194">
        <f t="shared" si="105"/>
        <v>-4.2054363218070554</v>
      </c>
      <c r="G280" s="20">
        <f t="shared" si="102"/>
        <v>94.185237835835636</v>
      </c>
      <c r="H280" s="5">
        <f t="shared" si="106"/>
        <v>94</v>
      </c>
      <c r="I280" s="5">
        <f t="shared" si="107"/>
        <v>11.114270150138168</v>
      </c>
      <c r="J280" s="29">
        <f t="shared" si="108"/>
        <v>6</v>
      </c>
      <c r="K280" s="29">
        <f t="shared" si="109"/>
        <v>16</v>
      </c>
      <c r="L280" s="29">
        <f t="shared" si="110"/>
        <v>44.457080600552672</v>
      </c>
      <c r="M280" s="175">
        <f t="shared" si="111"/>
        <v>6.2790158557223759</v>
      </c>
      <c r="N280" s="170">
        <f t="shared" si="112"/>
        <v>5.7209841442776241</v>
      </c>
      <c r="O280" s="14">
        <f t="shared" si="113"/>
        <v>18.279015855722378</v>
      </c>
      <c r="P280" s="50">
        <f t="shared" si="114"/>
        <v>5.6508935389141728</v>
      </c>
      <c r="Q280" s="50">
        <f t="shared" si="115"/>
        <v>18.208925250358927</v>
      </c>
      <c r="R280" s="44">
        <f t="shared" si="116"/>
        <v>5.6508935389141728</v>
      </c>
      <c r="S280" s="26">
        <f t="shared" si="117"/>
        <v>18.208925250358927</v>
      </c>
      <c r="T280" s="203">
        <f t="shared" si="118"/>
        <v>12.558031711444755</v>
      </c>
      <c r="U280" s="77">
        <f t="shared" si="99"/>
        <v>94.461154053434143</v>
      </c>
      <c r="V280" s="4">
        <f t="shared" si="119"/>
        <v>85.538845946565857</v>
      </c>
      <c r="W280" s="4">
        <f t="shared" si="120"/>
        <v>274.46115405343414</v>
      </c>
      <c r="X280" s="35">
        <f t="shared" si="121"/>
        <v>188.92230810686829</v>
      </c>
      <c r="Y280" s="206">
        <f t="shared" si="103"/>
        <v>35.444158953324688</v>
      </c>
      <c r="Z280" s="193">
        <v>150.31399999999999</v>
      </c>
      <c r="AA280" s="19">
        <f t="shared" si="104"/>
        <v>1.3573903683440129</v>
      </c>
      <c r="AB280" s="156"/>
    </row>
    <row r="281" spans="1:28">
      <c r="A281" s="23">
        <v>260</v>
      </c>
      <c r="B281" s="3" t="s">
        <v>10</v>
      </c>
      <c r="C281" s="183">
        <v>17</v>
      </c>
      <c r="D281" s="193">
        <f t="shared" si="100"/>
        <v>1.3725804447683907</v>
      </c>
      <c r="E281" s="20">
        <f t="shared" si="101"/>
        <v>3.1677476682269607</v>
      </c>
      <c r="F281" s="194">
        <f t="shared" si="105"/>
        <v>-4.5697827437353995</v>
      </c>
      <c r="G281" s="20">
        <f t="shared" si="102"/>
        <v>93.595555266249363</v>
      </c>
      <c r="H281" s="5">
        <f t="shared" si="106"/>
        <v>93</v>
      </c>
      <c r="I281" s="5">
        <f t="shared" si="107"/>
        <v>35.733315974961783</v>
      </c>
      <c r="J281" s="29">
        <f t="shared" si="108"/>
        <v>6</v>
      </c>
      <c r="K281" s="29">
        <f t="shared" si="109"/>
        <v>14</v>
      </c>
      <c r="L281" s="29">
        <f t="shared" si="110"/>
        <v>22.933263899847134</v>
      </c>
      <c r="M281" s="175">
        <f t="shared" si="111"/>
        <v>6.2397036844166243</v>
      </c>
      <c r="N281" s="170">
        <f t="shared" si="112"/>
        <v>5.7602963155833757</v>
      </c>
      <c r="O281" s="14">
        <f t="shared" si="113"/>
        <v>18.239703684416625</v>
      </c>
      <c r="P281" s="50">
        <f t="shared" si="114"/>
        <v>5.6841332698544527</v>
      </c>
      <c r="Q281" s="50">
        <f t="shared" si="115"/>
        <v>18.163540638687703</v>
      </c>
      <c r="R281" s="44">
        <f t="shared" si="116"/>
        <v>5.6841332698544527</v>
      </c>
      <c r="S281" s="26">
        <f t="shared" si="117"/>
        <v>18.163540638687703</v>
      </c>
      <c r="T281" s="203">
        <f t="shared" si="118"/>
        <v>12.47940736883325</v>
      </c>
      <c r="U281" s="77">
        <f t="shared" si="99"/>
        <v>93.753405753291986</v>
      </c>
      <c r="V281" s="4">
        <f t="shared" si="119"/>
        <v>86.246594246708014</v>
      </c>
      <c r="W281" s="4">
        <f t="shared" si="120"/>
        <v>273.75340575329199</v>
      </c>
      <c r="X281" s="35">
        <f t="shared" si="121"/>
        <v>187.50681150658397</v>
      </c>
      <c r="Y281" s="206">
        <f t="shared" si="103"/>
        <v>35.052580444768388</v>
      </c>
      <c r="Z281" s="193">
        <v>150.27199999999999</v>
      </c>
      <c r="AA281" s="19">
        <f t="shared" si="104"/>
        <v>1.3581492370950639</v>
      </c>
      <c r="AB281" s="156"/>
    </row>
    <row r="282" spans="1:28">
      <c r="A282" s="23">
        <v>261</v>
      </c>
      <c r="B282" s="3" t="s">
        <v>10</v>
      </c>
      <c r="C282" s="183">
        <v>18</v>
      </c>
      <c r="D282" s="193">
        <f t="shared" si="100"/>
        <v>0.98065930397925738</v>
      </c>
      <c r="E282" s="20">
        <f t="shared" si="101"/>
        <v>2.2624648473037907</v>
      </c>
      <c r="F282" s="194">
        <f t="shared" si="105"/>
        <v>-4.9353921499367628</v>
      </c>
      <c r="G282" s="20">
        <f t="shared" si="102"/>
        <v>93.006003276813047</v>
      </c>
      <c r="H282" s="5">
        <f t="shared" si="106"/>
        <v>93</v>
      </c>
      <c r="I282" s="5">
        <f t="shared" si="107"/>
        <v>0.36019660878281456</v>
      </c>
      <c r="J282" s="29">
        <f t="shared" si="108"/>
        <v>6</v>
      </c>
      <c r="K282" s="29">
        <f t="shared" si="109"/>
        <v>12</v>
      </c>
      <c r="L282" s="29">
        <f t="shared" si="110"/>
        <v>1.4407864351312583</v>
      </c>
      <c r="M282" s="175">
        <f t="shared" si="111"/>
        <v>6.2004002184542033</v>
      </c>
      <c r="N282" s="170">
        <f t="shared" si="112"/>
        <v>5.7995997815457967</v>
      </c>
      <c r="O282" s="14">
        <f t="shared" si="113"/>
        <v>18.200400218454202</v>
      </c>
      <c r="P282" s="50">
        <f t="shared" si="114"/>
        <v>5.7173432457135176</v>
      </c>
      <c r="Q282" s="50">
        <f t="shared" si="115"/>
        <v>18.118143682621923</v>
      </c>
      <c r="R282" s="44">
        <f t="shared" si="116"/>
        <v>5.7173432457135176</v>
      </c>
      <c r="S282" s="26">
        <f t="shared" si="117"/>
        <v>18.118143682621923</v>
      </c>
      <c r="T282" s="203">
        <f t="shared" si="118"/>
        <v>12.400800436908405</v>
      </c>
      <c r="U282" s="77">
        <f t="shared" si="99"/>
        <v>93.045496084395282</v>
      </c>
      <c r="V282" s="4">
        <f t="shared" si="119"/>
        <v>86.954503915604718</v>
      </c>
      <c r="W282" s="4">
        <f t="shared" si="120"/>
        <v>273.04549608439527</v>
      </c>
      <c r="X282" s="35">
        <f t="shared" si="121"/>
        <v>186.09099216879054</v>
      </c>
      <c r="Y282" s="206">
        <f t="shared" si="103"/>
        <v>34.660659303979259</v>
      </c>
      <c r="Z282" s="193">
        <v>150.23099999999999</v>
      </c>
      <c r="AA282" s="19">
        <f t="shared" si="104"/>
        <v>1.3588906515459052</v>
      </c>
      <c r="AB282" s="156"/>
    </row>
    <row r="283" spans="1:28">
      <c r="A283" s="23">
        <v>262</v>
      </c>
      <c r="B283" s="3" t="s">
        <v>10</v>
      </c>
      <c r="C283" s="183">
        <v>19</v>
      </c>
      <c r="D283" s="193">
        <f t="shared" si="100"/>
        <v>0.58849345648020879</v>
      </c>
      <c r="E283" s="20">
        <f t="shared" si="101"/>
        <v>1.3573940585102531</v>
      </c>
      <c r="F283" s="194">
        <f t="shared" si="105"/>
        <v>-5.3018622482035003</v>
      </c>
      <c r="G283" s="20">
        <f t="shared" si="102"/>
        <v>92.416611774618886</v>
      </c>
      <c r="H283" s="5">
        <f t="shared" si="106"/>
        <v>92</v>
      </c>
      <c r="I283" s="5">
        <f t="shared" si="107"/>
        <v>24.996706477133159</v>
      </c>
      <c r="J283" s="29">
        <f t="shared" si="108"/>
        <v>6</v>
      </c>
      <c r="K283" s="29">
        <f t="shared" si="109"/>
        <v>9</v>
      </c>
      <c r="L283" s="29">
        <f t="shared" si="110"/>
        <v>39.986825908532637</v>
      </c>
      <c r="M283" s="175">
        <f t="shared" si="111"/>
        <v>6.1611074516412598</v>
      </c>
      <c r="N283" s="170">
        <f t="shared" si="112"/>
        <v>5.8388925483587402</v>
      </c>
      <c r="O283" s="14">
        <f t="shared" si="113"/>
        <v>18.161107451641261</v>
      </c>
      <c r="P283" s="50">
        <f t="shared" si="114"/>
        <v>5.7505281775553483</v>
      </c>
      <c r="Q283" s="50">
        <f t="shared" si="115"/>
        <v>18.072743080837871</v>
      </c>
      <c r="R283" s="44">
        <f t="shared" si="116"/>
        <v>5.7505281775553483</v>
      </c>
      <c r="S283" s="26">
        <f t="shared" si="117"/>
        <v>18.072743080837871</v>
      </c>
      <c r="T283" s="203">
        <f t="shared" si="118"/>
        <v>12.322214903282521</v>
      </c>
      <c r="U283" s="77">
        <f t="shared" si="99"/>
        <v>92.337527011112371</v>
      </c>
      <c r="V283" s="4">
        <f t="shared" si="119"/>
        <v>87.662472988887629</v>
      </c>
      <c r="W283" s="4">
        <f t="shared" si="120"/>
        <v>272.33752701111234</v>
      </c>
      <c r="X283" s="35">
        <f t="shared" si="121"/>
        <v>184.67505402222471</v>
      </c>
      <c r="Y283" s="206">
        <f t="shared" si="103"/>
        <v>34.268493456480208</v>
      </c>
      <c r="Z283" s="193">
        <v>150.18899999999999</v>
      </c>
      <c r="AA283" s="19">
        <f t="shared" si="104"/>
        <v>1.3596507789531971</v>
      </c>
      <c r="AB283" s="156"/>
    </row>
    <row r="284" spans="1:28">
      <c r="A284" s="23">
        <v>263</v>
      </c>
      <c r="B284" s="3" t="s">
        <v>10</v>
      </c>
      <c r="C284" s="183">
        <v>20</v>
      </c>
      <c r="D284" s="193">
        <f t="shared" si="100"/>
        <v>0.19618079722757731</v>
      </c>
      <c r="E284" s="20">
        <f t="shared" si="101"/>
        <v>0.4524505418818241</v>
      </c>
      <c r="F284" s="194">
        <f t="shared" si="105"/>
        <v>-5.6687877378862623</v>
      </c>
      <c r="G284" s="20">
        <f t="shared" si="102"/>
        <v>91.827410276893488</v>
      </c>
      <c r="H284" s="5">
        <f t="shared" si="106"/>
        <v>91</v>
      </c>
      <c r="I284" s="5">
        <f t="shared" si="107"/>
        <v>49.644616613609287</v>
      </c>
      <c r="J284" s="29">
        <f t="shared" si="108"/>
        <v>6</v>
      </c>
      <c r="K284" s="29">
        <f t="shared" si="109"/>
        <v>7</v>
      </c>
      <c r="L284" s="29">
        <f t="shared" si="110"/>
        <v>18.578466454437148</v>
      </c>
      <c r="M284" s="175">
        <f t="shared" si="111"/>
        <v>6.1218273517928985</v>
      </c>
      <c r="N284" s="170">
        <f t="shared" si="112"/>
        <v>5.8781726482071015</v>
      </c>
      <c r="O284" s="14">
        <f t="shared" si="113"/>
        <v>18.121827351792898</v>
      </c>
      <c r="P284" s="50">
        <f t="shared" si="114"/>
        <v>5.7836928525756637</v>
      </c>
      <c r="Q284" s="50">
        <f t="shared" si="115"/>
        <v>18.027347556161462</v>
      </c>
      <c r="R284" s="44">
        <f t="shared" si="116"/>
        <v>5.7836928525756637</v>
      </c>
      <c r="S284" s="26">
        <f t="shared" si="117"/>
        <v>18.027347556161462</v>
      </c>
      <c r="T284" s="203">
        <f t="shared" si="118"/>
        <v>12.243654703585799</v>
      </c>
      <c r="U284" s="77">
        <f t="shared" si="99"/>
        <v>91.62960026003563</v>
      </c>
      <c r="V284" s="4">
        <f t="shared" si="119"/>
        <v>88.37039973996437</v>
      </c>
      <c r="W284" s="4">
        <f t="shared" si="120"/>
        <v>271.62960026003566</v>
      </c>
      <c r="X284" s="35">
        <f t="shared" si="121"/>
        <v>183.25920052007129</v>
      </c>
      <c r="Y284" s="206">
        <f t="shared" si="103"/>
        <v>33.876180797227576</v>
      </c>
      <c r="Z284" s="193">
        <v>150.14699999999999</v>
      </c>
      <c r="AA284" s="19">
        <f t="shared" si="104"/>
        <v>1.3604115443315985</v>
      </c>
      <c r="AB284" s="156"/>
    </row>
    <row r="285" spans="1:28">
      <c r="A285" s="23">
        <v>264</v>
      </c>
      <c r="B285" s="3" t="s">
        <v>10</v>
      </c>
      <c r="C285" s="183">
        <v>21</v>
      </c>
      <c r="D285" s="193">
        <f t="shared" si="100"/>
        <v>-0.19618079722756163</v>
      </c>
      <c r="E285" s="20">
        <f t="shared" si="101"/>
        <v>-0.45245054188178779</v>
      </c>
      <c r="F285" s="194">
        <f t="shared" si="105"/>
        <v>-6.0357607816504935</v>
      </c>
      <c r="G285" s="20">
        <f t="shared" si="102"/>
        <v>91.238428085095762</v>
      </c>
      <c r="H285" s="5">
        <f t="shared" si="106"/>
        <v>91</v>
      </c>
      <c r="I285" s="5">
        <f t="shared" si="107"/>
        <v>14.305685105745738</v>
      </c>
      <c r="J285" s="29">
        <f t="shared" si="108"/>
        <v>6</v>
      </c>
      <c r="K285" s="29">
        <f t="shared" si="109"/>
        <v>4</v>
      </c>
      <c r="L285" s="29">
        <f t="shared" si="110"/>
        <v>57.222740422982952</v>
      </c>
      <c r="M285" s="175">
        <f t="shared" si="111"/>
        <v>6.082561872339717</v>
      </c>
      <c r="N285" s="170">
        <f t="shared" si="112"/>
        <v>5.917438127660283</v>
      </c>
      <c r="O285" s="14">
        <f t="shared" si="113"/>
        <v>18.082561872339717</v>
      </c>
      <c r="P285" s="50">
        <f t="shared" si="114"/>
        <v>5.8168421146327747</v>
      </c>
      <c r="Q285" s="50">
        <f t="shared" si="115"/>
        <v>17.981965859312208</v>
      </c>
      <c r="R285" s="44">
        <f t="shared" si="116"/>
        <v>5.8168421146327747</v>
      </c>
      <c r="S285" s="26">
        <f t="shared" si="117"/>
        <v>17.981965859312208</v>
      </c>
      <c r="T285" s="203">
        <f t="shared" si="118"/>
        <v>12.165123744679434</v>
      </c>
      <c r="U285" s="77">
        <f t="shared" si="99"/>
        <v>90.921817430157191</v>
      </c>
      <c r="V285" s="4">
        <f t="shared" si="119"/>
        <v>89.078182569842809</v>
      </c>
      <c r="W285" s="4">
        <f t="shared" si="120"/>
        <v>270.9218174301572</v>
      </c>
      <c r="X285" s="35">
        <f t="shared" si="121"/>
        <v>181.84363486031441</v>
      </c>
      <c r="Y285" s="206">
        <f t="shared" si="103"/>
        <v>33.483819202772438</v>
      </c>
      <c r="Z285" s="193">
        <v>150.10400000000001</v>
      </c>
      <c r="AA285" s="19">
        <f t="shared" si="104"/>
        <v>1.3611910848537259</v>
      </c>
      <c r="AB285" s="156"/>
    </row>
    <row r="286" spans="1:28">
      <c r="A286" s="24">
        <v>265</v>
      </c>
      <c r="B286" s="166" t="s">
        <v>10</v>
      </c>
      <c r="C286" s="188">
        <v>22</v>
      </c>
      <c r="D286" s="197">
        <f t="shared" si="100"/>
        <v>-0.58849345648019302</v>
      </c>
      <c r="E286" s="22">
        <f t="shared" si="101"/>
        <v>-1.3573940585102162</v>
      </c>
      <c r="F286" s="198">
        <f t="shared" si="105"/>
        <v>-6.4023714808317642</v>
      </c>
      <c r="G286" s="22">
        <f t="shared" si="102"/>
        <v>90.649694458328</v>
      </c>
      <c r="H286" s="179">
        <f t="shared" si="106"/>
        <v>90</v>
      </c>
      <c r="I286" s="179">
        <f t="shared" si="107"/>
        <v>38.981667499679986</v>
      </c>
      <c r="J286" s="180">
        <f t="shared" si="108"/>
        <v>6</v>
      </c>
      <c r="K286" s="180">
        <f t="shared" si="109"/>
        <v>2</v>
      </c>
      <c r="L286" s="180">
        <f t="shared" si="110"/>
        <v>35.926669998719944</v>
      </c>
      <c r="M286" s="181">
        <f t="shared" si="111"/>
        <v>6.0433129638885328</v>
      </c>
      <c r="N286" s="172">
        <f t="shared" si="112"/>
        <v>5.9566870361114672</v>
      </c>
      <c r="O286" s="17">
        <f t="shared" si="113"/>
        <v>18.043312963888532</v>
      </c>
      <c r="P286" s="51">
        <f t="shared" si="114"/>
        <v>5.8499808447642714</v>
      </c>
      <c r="Q286" s="51">
        <f t="shared" si="115"/>
        <v>17.936606772541335</v>
      </c>
      <c r="R286" s="45">
        <f t="shared" si="116"/>
        <v>5.8499808447642714</v>
      </c>
      <c r="S286" s="27">
        <f t="shared" si="117"/>
        <v>17.936606772541335</v>
      </c>
      <c r="T286" s="205">
        <f t="shared" si="118"/>
        <v>12.086625927777064</v>
      </c>
      <c r="U286" s="78">
        <f t="shared" si="99"/>
        <v>90.214280102560437</v>
      </c>
      <c r="V286" s="32">
        <f t="shared" si="119"/>
        <v>89.785719897439563</v>
      </c>
      <c r="W286" s="32">
        <f t="shared" si="120"/>
        <v>270.21428010256045</v>
      </c>
      <c r="X286" s="36">
        <f t="shared" si="121"/>
        <v>180.4285602051209</v>
      </c>
      <c r="Y286" s="208">
        <f t="shared" si="103"/>
        <v>33.091506543519806</v>
      </c>
      <c r="Z286" s="197">
        <v>150.06200000000001</v>
      </c>
      <c r="AA286" s="211">
        <f t="shared" si="104"/>
        <v>1.3619531435502723</v>
      </c>
      <c r="AB286" s="157"/>
    </row>
    <row r="287" spans="1:28">
      <c r="A287" s="23">
        <v>266</v>
      </c>
      <c r="B287" s="15" t="s">
        <v>10</v>
      </c>
      <c r="C287" s="185">
        <v>23</v>
      </c>
      <c r="D287" s="193">
        <f t="shared" si="100"/>
        <v>-0.98065930397924161</v>
      </c>
      <c r="E287" s="20">
        <f t="shared" si="101"/>
        <v>-2.2624648473037547</v>
      </c>
      <c r="F287" s="194">
        <f t="shared" si="105"/>
        <v>-6.7682083538277507</v>
      </c>
      <c r="G287" s="20">
        <f t="shared" si="102"/>
        <v>90.061238786286253</v>
      </c>
      <c r="H287" s="5">
        <f t="shared" si="106"/>
        <v>90</v>
      </c>
      <c r="I287" s="5">
        <f t="shared" si="107"/>
        <v>3.6743271771752006</v>
      </c>
      <c r="J287" s="29">
        <f t="shared" si="108"/>
        <v>6</v>
      </c>
      <c r="K287" s="29">
        <f t="shared" si="109"/>
        <v>0</v>
      </c>
      <c r="L287" s="29">
        <f t="shared" si="110"/>
        <v>14.697308708700803</v>
      </c>
      <c r="M287" s="175">
        <f t="shared" si="111"/>
        <v>6.0040825857524167</v>
      </c>
      <c r="N287" s="170">
        <f t="shared" si="112"/>
        <v>5.9959174142475833</v>
      </c>
      <c r="O287" s="14">
        <f t="shared" si="113"/>
        <v>18.004082585752418</v>
      </c>
      <c r="P287" s="50">
        <f t="shared" si="114"/>
        <v>5.8831139416837877</v>
      </c>
      <c r="Q287" s="50">
        <f t="shared" si="115"/>
        <v>17.89127911318862</v>
      </c>
      <c r="R287" s="44">
        <f t="shared" si="116"/>
        <v>5.8831139416837877</v>
      </c>
      <c r="S287" s="26">
        <f t="shared" si="117"/>
        <v>17.89127911318862</v>
      </c>
      <c r="T287" s="203">
        <f t="shared" si="118"/>
        <v>12.008165171504832</v>
      </c>
      <c r="U287" s="77">
        <f t="shared" ref="U287:U318" si="122">ASIN((COS(D287*PI()/180)*SIN(G287*PI()/180))/(SIN(_z*PI()/180)))*180/PI()</f>
        <v>89.507089949760157</v>
      </c>
      <c r="V287" s="4">
        <f t="shared" si="119"/>
        <v>90.492910050239843</v>
      </c>
      <c r="W287" s="4">
        <f t="shared" si="120"/>
        <v>269.50708994976014</v>
      </c>
      <c r="X287" s="35">
        <f t="shared" si="121"/>
        <v>179.01417989952029</v>
      </c>
      <c r="Y287" s="206">
        <f t="shared" si="103"/>
        <v>32.699340696020755</v>
      </c>
      <c r="Z287" s="193">
        <v>150.01900000000001</v>
      </c>
      <c r="AA287" s="19">
        <f t="shared" si="104"/>
        <v>1.3627340096843052</v>
      </c>
      <c r="AB287" s="156"/>
    </row>
    <row r="288" spans="1:28">
      <c r="A288" s="23">
        <v>267</v>
      </c>
      <c r="B288" s="3" t="s">
        <v>10</v>
      </c>
      <c r="C288" s="183">
        <v>24</v>
      </c>
      <c r="D288" s="193">
        <f t="shared" si="100"/>
        <v>-1.3725804447683752</v>
      </c>
      <c r="E288" s="20">
        <f t="shared" si="101"/>
        <v>-3.1677476682269257</v>
      </c>
      <c r="F288" s="194">
        <f t="shared" si="105"/>
        <v>-7.1328588169630294</v>
      </c>
      <c r="G288" s="20">
        <f t="shared" si="102"/>
        <v>89.473090761972728</v>
      </c>
      <c r="H288" s="5">
        <f t="shared" si="106"/>
        <v>89</v>
      </c>
      <c r="I288" s="5">
        <f t="shared" si="107"/>
        <v>28.385445718363655</v>
      </c>
      <c r="J288" s="29">
        <f t="shared" si="108"/>
        <v>5</v>
      </c>
      <c r="K288" s="29">
        <f t="shared" si="109"/>
        <v>57</v>
      </c>
      <c r="L288" s="29">
        <f t="shared" si="110"/>
        <v>53.541782873454622</v>
      </c>
      <c r="M288" s="175">
        <f t="shared" si="111"/>
        <v>5.964872717464849</v>
      </c>
      <c r="N288" s="170">
        <f t="shared" si="112"/>
        <v>6.035127282535151</v>
      </c>
      <c r="O288" s="14">
        <f t="shared" si="113"/>
        <v>17.96487271746485</v>
      </c>
      <c r="P288" s="50">
        <f t="shared" si="114"/>
        <v>5.9162463022524339</v>
      </c>
      <c r="Q288" s="50">
        <f t="shared" si="115"/>
        <v>17.845991737182132</v>
      </c>
      <c r="R288" s="44">
        <f t="shared" si="116"/>
        <v>5.9162463022524339</v>
      </c>
      <c r="S288" s="26">
        <f t="shared" si="117"/>
        <v>17.845991737182132</v>
      </c>
      <c r="T288" s="203">
        <f t="shared" si="118"/>
        <v>11.929745434929698</v>
      </c>
      <c r="U288" s="77">
        <f t="shared" si="122"/>
        <v>88.800348844808823</v>
      </c>
      <c r="V288" s="4">
        <f t="shared" si="119"/>
        <v>91.199651155191177</v>
      </c>
      <c r="W288" s="4">
        <f t="shared" si="120"/>
        <v>268.80034884480881</v>
      </c>
      <c r="X288" s="35">
        <f t="shared" si="121"/>
        <v>177.60069768961762</v>
      </c>
      <c r="Y288" s="206">
        <f t="shared" si="103"/>
        <v>32.307419555231625</v>
      </c>
      <c r="Z288" s="193">
        <v>149.977</v>
      </c>
      <c r="AA288" s="19">
        <f t="shared" si="104"/>
        <v>1.3634973646322182</v>
      </c>
      <c r="AB288" s="156"/>
    </row>
    <row r="289" spans="1:28">
      <c r="A289" s="23">
        <v>268</v>
      </c>
      <c r="B289" s="3" t="s">
        <v>10</v>
      </c>
      <c r="C289" s="183">
        <v>25</v>
      </c>
      <c r="D289" s="193">
        <f t="shared" si="100"/>
        <v>-1.7641589533246758</v>
      </c>
      <c r="E289" s="20">
        <f t="shared" si="101"/>
        <v>-4.0733271488568068</v>
      </c>
      <c r="F289" s="194">
        <f t="shared" si="105"/>
        <v>-7.4959096672580765</v>
      </c>
      <c r="G289" s="20">
        <f t="shared" si="102"/>
        <v>88.885280554392281</v>
      </c>
      <c r="H289" s="5">
        <f t="shared" si="106"/>
        <v>88</v>
      </c>
      <c r="I289" s="5">
        <f t="shared" si="107"/>
        <v>53.116833263536876</v>
      </c>
      <c r="J289" s="29">
        <f t="shared" si="108"/>
        <v>5</v>
      </c>
      <c r="K289" s="29">
        <f t="shared" si="109"/>
        <v>55</v>
      </c>
      <c r="L289" s="29">
        <f t="shared" si="110"/>
        <v>32.467333054147502</v>
      </c>
      <c r="M289" s="175">
        <f t="shared" si="111"/>
        <v>5.9256853702928192</v>
      </c>
      <c r="N289" s="170">
        <f t="shared" si="112"/>
        <v>6.0743146297071808</v>
      </c>
      <c r="O289" s="14">
        <f t="shared" si="113"/>
        <v>17.925685370292818</v>
      </c>
      <c r="P289" s="50">
        <f t="shared" si="114"/>
        <v>5.9493828019195458</v>
      </c>
      <c r="Q289" s="50">
        <f t="shared" si="115"/>
        <v>17.800753542505184</v>
      </c>
      <c r="R289" s="44">
        <f t="shared" si="116"/>
        <v>5.9493828019195458</v>
      </c>
      <c r="S289" s="26">
        <f t="shared" si="117"/>
        <v>17.800753542505184</v>
      </c>
      <c r="T289" s="203">
        <f t="shared" si="118"/>
        <v>11.851370740585638</v>
      </c>
      <c r="U289" s="77">
        <f t="shared" si="122"/>
        <v>88.094158970308015</v>
      </c>
      <c r="V289" s="4">
        <f t="shared" si="119"/>
        <v>91.905841029691985</v>
      </c>
      <c r="W289" s="4">
        <f t="shared" si="120"/>
        <v>268.094158970308</v>
      </c>
      <c r="X289" s="35">
        <f t="shared" si="121"/>
        <v>176.188317940616</v>
      </c>
      <c r="Y289" s="206">
        <f t="shared" si="103"/>
        <v>31.915841046675325</v>
      </c>
      <c r="Z289" s="193">
        <v>149.934</v>
      </c>
      <c r="AA289" s="19">
        <f t="shared" si="104"/>
        <v>1.364279559385472</v>
      </c>
      <c r="AB289" s="156"/>
    </row>
    <row r="290" spans="1:28">
      <c r="A290" s="23">
        <v>269</v>
      </c>
      <c r="B290" s="3" t="s">
        <v>10</v>
      </c>
      <c r="C290" s="183">
        <v>26</v>
      </c>
      <c r="D290" s="193">
        <f t="shared" si="100"/>
        <v>-2.1552968615612351</v>
      </c>
      <c r="E290" s="20">
        <f t="shared" si="101"/>
        <v>-4.9792877310914676</v>
      </c>
      <c r="F290" s="194">
        <f t="shared" si="105"/>
        <v>-7.85694756653265</v>
      </c>
      <c r="G290" s="20">
        <f t="shared" si="102"/>
        <v>88.297838981449686</v>
      </c>
      <c r="H290" s="5">
        <f t="shared" si="106"/>
        <v>88</v>
      </c>
      <c r="I290" s="5">
        <f t="shared" si="107"/>
        <v>17.870338886981187</v>
      </c>
      <c r="J290" s="29">
        <f t="shared" si="108"/>
        <v>5</v>
      </c>
      <c r="K290" s="29">
        <f t="shared" si="109"/>
        <v>53</v>
      </c>
      <c r="L290" s="29">
        <f t="shared" si="110"/>
        <v>11.48135554792475</v>
      </c>
      <c r="M290" s="175">
        <f t="shared" si="111"/>
        <v>5.8865225987633121</v>
      </c>
      <c r="N290" s="170">
        <f t="shared" si="112"/>
        <v>6.1134774012366879</v>
      </c>
      <c r="O290" s="14">
        <f t="shared" si="113"/>
        <v>17.886522598763314</v>
      </c>
      <c r="P290" s="50">
        <f t="shared" si="114"/>
        <v>5.9825282751278106</v>
      </c>
      <c r="Q290" s="50">
        <f t="shared" si="115"/>
        <v>17.755573472654437</v>
      </c>
      <c r="R290" s="44">
        <f t="shared" si="116"/>
        <v>5.9825282751278106</v>
      </c>
      <c r="S290" s="26">
        <f t="shared" si="117"/>
        <v>17.755573472654437</v>
      </c>
      <c r="T290" s="203">
        <f t="shared" si="118"/>
        <v>11.773045197526626</v>
      </c>
      <c r="U290" s="77">
        <f t="shared" si="122"/>
        <v>87.388622927444359</v>
      </c>
      <c r="V290" s="4">
        <f t="shared" si="119"/>
        <v>92.611377072555641</v>
      </c>
      <c r="W290" s="4">
        <f t="shared" si="120"/>
        <v>267.38862292744437</v>
      </c>
      <c r="X290" s="35">
        <f t="shared" si="121"/>
        <v>174.77724585488875</v>
      </c>
      <c r="Y290" s="206">
        <f t="shared" si="103"/>
        <v>31.524703138438763</v>
      </c>
      <c r="Z290" s="193">
        <v>149.89099999999999</v>
      </c>
      <c r="AA290" s="19">
        <f t="shared" si="104"/>
        <v>1.3650624274119434</v>
      </c>
      <c r="AB290" s="156"/>
    </row>
    <row r="291" spans="1:28">
      <c r="A291" s="23">
        <v>270</v>
      </c>
      <c r="B291" s="3" t="s">
        <v>10</v>
      </c>
      <c r="C291" s="183">
        <v>27</v>
      </c>
      <c r="D291" s="193">
        <f t="shared" si="100"/>
        <v>-2.545896147058869</v>
      </c>
      <c r="E291" s="20">
        <f t="shared" si="101"/>
        <v>-5.8857136175223523</v>
      </c>
      <c r="F291" s="194">
        <f t="shared" si="105"/>
        <v>-8.2155595262712069</v>
      </c>
      <c r="G291" s="20">
        <f t="shared" si="102"/>
        <v>87.710797683261788</v>
      </c>
      <c r="H291" s="5">
        <f t="shared" si="106"/>
        <v>87</v>
      </c>
      <c r="I291" s="5">
        <f t="shared" si="107"/>
        <v>42.647860995707276</v>
      </c>
      <c r="J291" s="29">
        <f t="shared" si="108"/>
        <v>5</v>
      </c>
      <c r="K291" s="29">
        <f t="shared" si="109"/>
        <v>50</v>
      </c>
      <c r="L291" s="29">
        <f t="shared" si="110"/>
        <v>50.591443982829105</v>
      </c>
      <c r="M291" s="175">
        <f t="shared" si="111"/>
        <v>5.8473865122174526</v>
      </c>
      <c r="N291" s="170">
        <f t="shared" si="112"/>
        <v>6.1526134877825474</v>
      </c>
      <c r="O291" s="14">
        <f t="shared" si="113"/>
        <v>17.847386512217454</v>
      </c>
      <c r="P291" s="50">
        <f t="shared" si="114"/>
        <v>6.0156874956780273</v>
      </c>
      <c r="Q291" s="50">
        <f t="shared" si="115"/>
        <v>17.710460520112935</v>
      </c>
      <c r="R291" s="44">
        <f t="shared" si="116"/>
        <v>6.0156874956780273</v>
      </c>
      <c r="S291" s="26">
        <f t="shared" si="117"/>
        <v>17.710460520112935</v>
      </c>
      <c r="T291" s="203">
        <f t="shared" si="118"/>
        <v>11.694773024434909</v>
      </c>
      <c r="U291" s="77">
        <f t="shared" si="122"/>
        <v>86.683843845165683</v>
      </c>
      <c r="V291" s="4">
        <f t="shared" si="119"/>
        <v>93.316156154834317</v>
      </c>
      <c r="W291" s="4">
        <f t="shared" si="120"/>
        <v>266.68384384516571</v>
      </c>
      <c r="X291" s="35">
        <f t="shared" si="121"/>
        <v>173.36768769033139</v>
      </c>
      <c r="Y291" s="206">
        <f t="shared" si="103"/>
        <v>31.134103852941131</v>
      </c>
      <c r="Z291" s="193">
        <v>149.84800000000001</v>
      </c>
      <c r="AA291" s="19">
        <f t="shared" si="104"/>
        <v>1.3658459694845446</v>
      </c>
      <c r="AB291" s="156"/>
    </row>
    <row r="292" spans="1:28">
      <c r="A292" s="23">
        <v>271</v>
      </c>
      <c r="B292" s="3" t="s">
        <v>10</v>
      </c>
      <c r="C292" s="183">
        <v>28</v>
      </c>
      <c r="D292" s="193">
        <f t="shared" si="100"/>
        <v>-2.9358587215932892</v>
      </c>
      <c r="E292" s="20">
        <f t="shared" si="101"/>
        <v>-6.7926887173777439</v>
      </c>
      <c r="F292" s="194">
        <f t="shared" si="105"/>
        <v>-8.5713333926772179</v>
      </c>
      <c r="G292" s="20">
        <f t="shared" si="102"/>
        <v>87.124189296091785</v>
      </c>
      <c r="H292" s="5">
        <f t="shared" si="106"/>
        <v>87</v>
      </c>
      <c r="I292" s="5">
        <f t="shared" si="107"/>
        <v>7.4513577655071117</v>
      </c>
      <c r="J292" s="29">
        <f t="shared" si="108"/>
        <v>5</v>
      </c>
      <c r="K292" s="29">
        <f t="shared" si="109"/>
        <v>48</v>
      </c>
      <c r="L292" s="29">
        <f t="shared" si="110"/>
        <v>29.805431062028447</v>
      </c>
      <c r="M292" s="175">
        <f t="shared" si="111"/>
        <v>5.808279286406119</v>
      </c>
      <c r="N292" s="170">
        <f t="shared" si="112"/>
        <v>6.191720713593881</v>
      </c>
      <c r="O292" s="14">
        <f t="shared" si="113"/>
        <v>17.808279286406119</v>
      </c>
      <c r="P292" s="50">
        <f t="shared" si="114"/>
        <v>6.0488651570492609</v>
      </c>
      <c r="Q292" s="50">
        <f t="shared" si="115"/>
        <v>17.665423729861498</v>
      </c>
      <c r="R292" s="44">
        <f t="shared" si="116"/>
        <v>6.0488651570492609</v>
      </c>
      <c r="S292" s="26">
        <f t="shared" si="117"/>
        <v>17.665423729861498</v>
      </c>
      <c r="T292" s="203">
        <f t="shared" si="118"/>
        <v>11.616558572812238</v>
      </c>
      <c r="U292" s="77">
        <f t="shared" si="122"/>
        <v>85.979925489624151</v>
      </c>
      <c r="V292" s="4">
        <f t="shared" si="119"/>
        <v>94.020074510375849</v>
      </c>
      <c r="W292" s="4">
        <f t="shared" si="120"/>
        <v>265.97992548962418</v>
      </c>
      <c r="X292" s="35">
        <f t="shared" si="121"/>
        <v>171.95985097924833</v>
      </c>
      <c r="Y292" s="206">
        <f t="shared" si="103"/>
        <v>30.744141278406712</v>
      </c>
      <c r="Z292" s="193">
        <v>149.80500000000001</v>
      </c>
      <c r="AA292" s="19">
        <f t="shared" si="104"/>
        <v>1.3666301863773014</v>
      </c>
      <c r="AB292" s="156"/>
    </row>
    <row r="293" spans="1:28">
      <c r="A293" s="23">
        <v>272</v>
      </c>
      <c r="B293" s="3" t="s">
        <v>10</v>
      </c>
      <c r="C293" s="183">
        <v>29</v>
      </c>
      <c r="D293" s="193">
        <f t="shared" si="100"/>
        <v>-3.3250864200234194</v>
      </c>
      <c r="E293" s="20">
        <f t="shared" si="101"/>
        <v>-7.7002965919438529</v>
      </c>
      <c r="F293" s="194">
        <f t="shared" si="105"/>
        <v>-8.9238583313426787</v>
      </c>
      <c r="G293" s="20">
        <f t="shared" si="102"/>
        <v>86.538047627107602</v>
      </c>
      <c r="H293" s="5">
        <f t="shared" si="106"/>
        <v>86</v>
      </c>
      <c r="I293" s="5">
        <f t="shared" si="107"/>
        <v>32.282857626456121</v>
      </c>
      <c r="J293" s="29">
        <f t="shared" si="108"/>
        <v>5</v>
      </c>
      <c r="K293" s="29">
        <f t="shared" si="109"/>
        <v>46</v>
      </c>
      <c r="L293" s="29">
        <f t="shared" si="110"/>
        <v>9.1314305058244827</v>
      </c>
      <c r="M293" s="175">
        <f t="shared" si="111"/>
        <v>5.7692031751405066</v>
      </c>
      <c r="N293" s="170">
        <f t="shared" si="112"/>
        <v>6.2307968248594934</v>
      </c>
      <c r="O293" s="14">
        <f t="shared" si="113"/>
        <v>17.769203175140508</v>
      </c>
      <c r="P293" s="50">
        <f t="shared" si="114"/>
        <v>6.082065852670449</v>
      </c>
      <c r="Q293" s="50">
        <f t="shared" si="115"/>
        <v>17.620472202951461</v>
      </c>
      <c r="R293" s="44">
        <f t="shared" si="116"/>
        <v>6.082065852670449</v>
      </c>
      <c r="S293" s="26">
        <f t="shared" si="117"/>
        <v>17.620472202951461</v>
      </c>
      <c r="T293" s="203">
        <f t="shared" si="118"/>
        <v>11.538406350281011</v>
      </c>
      <c r="U293" s="77">
        <f t="shared" si="122"/>
        <v>85.276972373993246</v>
      </c>
      <c r="V293" s="4">
        <f t="shared" si="119"/>
        <v>94.723027626006754</v>
      </c>
      <c r="W293" s="4">
        <f t="shared" si="120"/>
        <v>265.27697237399326</v>
      </c>
      <c r="X293" s="35">
        <f t="shared" si="121"/>
        <v>170.55394474798652</v>
      </c>
      <c r="Y293" s="206">
        <f t="shared" si="103"/>
        <v>30.354913579976582</v>
      </c>
      <c r="Z293" s="193">
        <v>149.762</v>
      </c>
      <c r="AA293" s="19">
        <f t="shared" si="104"/>
        <v>1.367415078865347</v>
      </c>
      <c r="AB293" s="156"/>
    </row>
    <row r="294" spans="1:28">
      <c r="A294" s="23">
        <v>273</v>
      </c>
      <c r="B294" s="3" t="s">
        <v>10</v>
      </c>
      <c r="C294" s="183">
        <v>30</v>
      </c>
      <c r="D294" s="193">
        <f t="shared" si="100"/>
        <v>-3.7134809896078567</v>
      </c>
      <c r="E294" s="20">
        <f t="shared" si="101"/>
        <v>-8.6086203993741872</v>
      </c>
      <c r="F294" s="194">
        <f t="shared" si="105"/>
        <v>-9.2727253109600394</v>
      </c>
      <c r="G294" s="20">
        <f t="shared" si="102"/>
        <v>85.952407830158208</v>
      </c>
      <c r="H294" s="5">
        <f t="shared" si="106"/>
        <v>85</v>
      </c>
      <c r="I294" s="5">
        <f t="shared" si="107"/>
        <v>57.144469809492477</v>
      </c>
      <c r="J294" s="29">
        <f t="shared" si="108"/>
        <v>5</v>
      </c>
      <c r="K294" s="29">
        <f t="shared" si="109"/>
        <v>43</v>
      </c>
      <c r="L294" s="29">
        <f t="shared" si="110"/>
        <v>48.57787923796991</v>
      </c>
      <c r="M294" s="175">
        <f t="shared" si="111"/>
        <v>5.7301605220105474</v>
      </c>
      <c r="N294" s="170">
        <f t="shared" si="112"/>
        <v>6.2698394779894526</v>
      </c>
      <c r="O294" s="14">
        <f t="shared" si="113"/>
        <v>17.730160522010546</v>
      </c>
      <c r="P294" s="50">
        <f t="shared" si="114"/>
        <v>6.1152940561401188</v>
      </c>
      <c r="Q294" s="50">
        <f t="shared" si="115"/>
        <v>17.575615100161212</v>
      </c>
      <c r="R294" s="44">
        <f t="shared" si="116"/>
        <v>6.1152940561401188</v>
      </c>
      <c r="S294" s="26">
        <f t="shared" si="117"/>
        <v>17.575615100161212</v>
      </c>
      <c r="T294" s="203">
        <f t="shared" si="118"/>
        <v>11.460321044021093</v>
      </c>
      <c r="U294" s="77">
        <f t="shared" si="122"/>
        <v>84.575089868773475</v>
      </c>
      <c r="V294" s="4">
        <f t="shared" si="119"/>
        <v>95.424910131226525</v>
      </c>
      <c r="W294" s="4">
        <f t="shared" si="120"/>
        <v>264.57508986877349</v>
      </c>
      <c r="X294" s="35">
        <f t="shared" si="121"/>
        <v>169.15017973754698</v>
      </c>
      <c r="Y294" s="206">
        <f t="shared" si="103"/>
        <v>29.966519010392144</v>
      </c>
      <c r="Z294" s="193">
        <v>149.71899999999999</v>
      </c>
      <c r="AA294" s="19">
        <f t="shared" si="104"/>
        <v>1.3682006477249298</v>
      </c>
      <c r="AB294" s="156"/>
    </row>
    <row r="295" spans="1:28">
      <c r="A295" s="23">
        <v>274</v>
      </c>
      <c r="B295" s="3" t="s">
        <v>11</v>
      </c>
      <c r="C295" s="183">
        <v>1</v>
      </c>
      <c r="D295" s="193">
        <f t="shared" si="100"/>
        <v>-4.1009440798159842</v>
      </c>
      <c r="E295" s="20">
        <f t="shared" si="101"/>
        <v>-9.5177428387981102</v>
      </c>
      <c r="F295" s="194">
        <f t="shared" si="105"/>
        <v>-9.6175275855033657</v>
      </c>
      <c r="G295" s="20">
        <f t="shared" si="102"/>
        <v>85.367306582753173</v>
      </c>
      <c r="H295" s="5">
        <f t="shared" si="106"/>
        <v>85</v>
      </c>
      <c r="I295" s="5">
        <f t="shared" si="107"/>
        <v>22.038394965190378</v>
      </c>
      <c r="J295" s="29">
        <f t="shared" si="108"/>
        <v>5</v>
      </c>
      <c r="K295" s="29">
        <f t="shared" si="109"/>
        <v>41</v>
      </c>
      <c r="L295" s="29">
        <f t="shared" si="110"/>
        <v>28.153579860761511</v>
      </c>
      <c r="M295" s="175">
        <f t="shared" si="111"/>
        <v>5.6911537721835455</v>
      </c>
      <c r="N295" s="170">
        <f t="shared" si="112"/>
        <v>6.3088462278164545</v>
      </c>
      <c r="O295" s="14">
        <f t="shared" si="113"/>
        <v>17.691153772183547</v>
      </c>
      <c r="P295" s="50">
        <f t="shared" si="114"/>
        <v>6.1485541013913982</v>
      </c>
      <c r="Q295" s="50">
        <f t="shared" si="115"/>
        <v>17.530861645758492</v>
      </c>
      <c r="R295" s="44">
        <f t="shared" si="116"/>
        <v>6.1485541013913982</v>
      </c>
      <c r="S295" s="26">
        <f t="shared" si="117"/>
        <v>17.530861645758492</v>
      </c>
      <c r="T295" s="203">
        <f t="shared" si="118"/>
        <v>11.382307544367094</v>
      </c>
      <c r="U295" s="77">
        <f t="shared" si="122"/>
        <v>83.874384312687667</v>
      </c>
      <c r="V295" s="4">
        <f t="shared" si="119"/>
        <v>96.125615687312333</v>
      </c>
      <c r="W295" s="4">
        <f t="shared" si="120"/>
        <v>263.87438431268765</v>
      </c>
      <c r="X295" s="35">
        <f t="shared" si="121"/>
        <v>167.74876862537531</v>
      </c>
      <c r="Y295" s="206">
        <f t="shared" si="103"/>
        <v>29.579055920184015</v>
      </c>
      <c r="Z295" s="193">
        <v>149.67599999999999</v>
      </c>
      <c r="AA295" s="19">
        <f t="shared" si="104"/>
        <v>1.3689868937334126</v>
      </c>
      <c r="AB295" s="156"/>
    </row>
    <row r="296" spans="1:28">
      <c r="A296" s="23">
        <v>275</v>
      </c>
      <c r="B296" s="3" t="s">
        <v>11</v>
      </c>
      <c r="C296" s="183">
        <v>2</v>
      </c>
      <c r="D296" s="193">
        <f t="shared" si="100"/>
        <v>-4.4873772327010233</v>
      </c>
      <c r="E296" s="20">
        <f t="shared" si="101"/>
        <v>-10.427746093642968</v>
      </c>
      <c r="F296" s="194">
        <f t="shared" si="105"/>
        <v>-9.9578611743088672</v>
      </c>
      <c r="G296" s="20">
        <f t="shared" si="102"/>
        <v>84.782782264422011</v>
      </c>
      <c r="H296" s="5">
        <f t="shared" si="106"/>
        <v>84</v>
      </c>
      <c r="I296" s="5">
        <f t="shared" si="107"/>
        <v>46.966935865320636</v>
      </c>
      <c r="J296" s="29">
        <f t="shared" si="108"/>
        <v>5</v>
      </c>
      <c r="K296" s="29">
        <f t="shared" si="109"/>
        <v>39</v>
      </c>
      <c r="L296" s="29">
        <f t="shared" si="110"/>
        <v>7.8677434612825436</v>
      </c>
      <c r="M296" s="175">
        <f t="shared" si="111"/>
        <v>5.6521854842948009</v>
      </c>
      <c r="N296" s="170">
        <f t="shared" si="112"/>
        <v>6.3478145157051991</v>
      </c>
      <c r="O296" s="14">
        <f t="shared" si="113"/>
        <v>17.652185484294801</v>
      </c>
      <c r="P296" s="50">
        <f t="shared" si="114"/>
        <v>6.1818501628000515</v>
      </c>
      <c r="Q296" s="50">
        <f t="shared" si="115"/>
        <v>17.486221131389652</v>
      </c>
      <c r="R296" s="44">
        <f t="shared" si="116"/>
        <v>6.1818501628000515</v>
      </c>
      <c r="S296" s="26">
        <f t="shared" si="117"/>
        <v>17.486221131389652</v>
      </c>
      <c r="T296" s="203">
        <f t="shared" si="118"/>
        <v>11.3043709685896</v>
      </c>
      <c r="U296" s="77">
        <f t="shared" si="122"/>
        <v>83.174963124268672</v>
      </c>
      <c r="V296" s="4">
        <f t="shared" si="119"/>
        <v>96.825036875731328</v>
      </c>
      <c r="W296" s="4">
        <f t="shared" si="120"/>
        <v>263.17496312426869</v>
      </c>
      <c r="X296" s="35">
        <f t="shared" si="121"/>
        <v>166.34992624853737</v>
      </c>
      <c r="Y296" s="206">
        <f t="shared" si="103"/>
        <v>29.192622767298978</v>
      </c>
      <c r="Z296" s="193">
        <v>149.63300000000001</v>
      </c>
      <c r="AA296" s="19">
        <f t="shared" si="104"/>
        <v>1.3697738176692758</v>
      </c>
      <c r="AB296" s="156"/>
    </row>
    <row r="297" spans="1:28">
      <c r="A297" s="23">
        <v>276</v>
      </c>
      <c r="B297" s="3" t="s">
        <v>11</v>
      </c>
      <c r="C297" s="183">
        <v>3</v>
      </c>
      <c r="D297" s="193">
        <f t="shared" si="100"/>
        <v>-4.8726818739030024</v>
      </c>
      <c r="E297" s="20">
        <f t="shared" si="101"/>
        <v>-11.338711774087626</v>
      </c>
      <c r="F297" s="194">
        <f t="shared" si="105"/>
        <v>-10.293325339485722</v>
      </c>
      <c r="G297" s="20">
        <f t="shared" si="102"/>
        <v>84.198875136616707</v>
      </c>
      <c r="H297" s="5">
        <f t="shared" si="106"/>
        <v>84</v>
      </c>
      <c r="I297" s="5">
        <f t="shared" si="107"/>
        <v>11.932508197002392</v>
      </c>
      <c r="J297" s="29">
        <f t="shared" si="108"/>
        <v>5</v>
      </c>
      <c r="K297" s="29">
        <f t="shared" si="109"/>
        <v>36</v>
      </c>
      <c r="L297" s="29">
        <f t="shared" si="110"/>
        <v>47.730032788009567</v>
      </c>
      <c r="M297" s="175">
        <f t="shared" si="111"/>
        <v>5.6132583424411138</v>
      </c>
      <c r="N297" s="170">
        <f t="shared" si="112"/>
        <v>6.3867416575588862</v>
      </c>
      <c r="O297" s="14">
        <f t="shared" si="113"/>
        <v>17.613258342441114</v>
      </c>
      <c r="P297" s="50">
        <f t="shared" si="114"/>
        <v>6.2151862352341238</v>
      </c>
      <c r="Q297" s="50">
        <f t="shared" si="115"/>
        <v>17.441702920116352</v>
      </c>
      <c r="R297" s="44">
        <f t="shared" si="116"/>
        <v>6.2151862352341238</v>
      </c>
      <c r="S297" s="26">
        <f t="shared" si="117"/>
        <v>17.441702920116352</v>
      </c>
      <c r="T297" s="203">
        <f t="shared" si="118"/>
        <v>11.226516684882228</v>
      </c>
      <c r="U297" s="77">
        <f t="shared" si="122"/>
        <v>82.476934914229517</v>
      </c>
      <c r="V297" s="4">
        <f t="shared" si="119"/>
        <v>97.523065085770483</v>
      </c>
      <c r="W297" s="4">
        <f t="shared" si="120"/>
        <v>262.4769349142295</v>
      </c>
      <c r="X297" s="35">
        <f t="shared" si="121"/>
        <v>164.95386982845901</v>
      </c>
      <c r="Y297" s="206">
        <f t="shared" si="103"/>
        <v>28.807318126096998</v>
      </c>
      <c r="Z297" s="193">
        <v>149.589</v>
      </c>
      <c r="AA297" s="19">
        <f t="shared" si="104"/>
        <v>1.3705797447343884</v>
      </c>
      <c r="AB297" s="156"/>
    </row>
    <row r="298" spans="1:28">
      <c r="A298" s="23">
        <v>277</v>
      </c>
      <c r="B298" s="3" t="s">
        <v>11</v>
      </c>
      <c r="C298" s="183">
        <v>4</v>
      </c>
      <c r="D298" s="193">
        <f t="shared" si="100"/>
        <v>-5.2567593043495693</v>
      </c>
      <c r="E298" s="20">
        <f t="shared" si="101"/>
        <v>-12.25072085856749</v>
      </c>
      <c r="F298" s="194">
        <f t="shared" si="105"/>
        <v>-10.623523060092253</v>
      </c>
      <c r="G298" s="20">
        <f t="shared" si="102"/>
        <v>83.615627524310781</v>
      </c>
      <c r="H298" s="5">
        <f t="shared" si="106"/>
        <v>83</v>
      </c>
      <c r="I298" s="5">
        <f t="shared" si="107"/>
        <v>36.937651458646883</v>
      </c>
      <c r="J298" s="29">
        <f t="shared" si="108"/>
        <v>5</v>
      </c>
      <c r="K298" s="29">
        <f t="shared" si="109"/>
        <v>34</v>
      </c>
      <c r="L298" s="29">
        <f t="shared" si="110"/>
        <v>27.750605834587532</v>
      </c>
      <c r="M298" s="175">
        <f t="shared" si="111"/>
        <v>5.5743751682873848</v>
      </c>
      <c r="N298" s="170">
        <f t="shared" si="112"/>
        <v>6.4256248317126152</v>
      </c>
      <c r="O298" s="14">
        <f t="shared" si="113"/>
        <v>17.574375168287386</v>
      </c>
      <c r="P298" s="50">
        <f t="shared" si="114"/>
        <v>6.2485661140444106</v>
      </c>
      <c r="Q298" s="50">
        <f t="shared" si="115"/>
        <v>17.397316450619183</v>
      </c>
      <c r="R298" s="44">
        <f t="shared" si="116"/>
        <v>6.2485661140444106</v>
      </c>
      <c r="S298" s="26">
        <f t="shared" si="117"/>
        <v>17.397316450619183</v>
      </c>
      <c r="T298" s="203">
        <f t="shared" si="118"/>
        <v>11.148750336574771</v>
      </c>
      <c r="U298" s="77">
        <f t="shared" si="122"/>
        <v>81.780409598704296</v>
      </c>
      <c r="V298" s="4">
        <f t="shared" si="119"/>
        <v>98.219590401295704</v>
      </c>
      <c r="W298" s="4">
        <f t="shared" si="120"/>
        <v>261.7804095987043</v>
      </c>
      <c r="X298" s="35">
        <f t="shared" si="121"/>
        <v>163.56081919740859</v>
      </c>
      <c r="Y298" s="206">
        <f t="shared" si="103"/>
        <v>28.423240695650431</v>
      </c>
      <c r="Z298" s="193">
        <v>149.54599999999999</v>
      </c>
      <c r="AA298" s="19">
        <f t="shared" si="104"/>
        <v>1.3713680426762702</v>
      </c>
      <c r="AB298" s="156"/>
    </row>
    <row r="299" spans="1:28">
      <c r="A299" s="23">
        <v>278</v>
      </c>
      <c r="B299" s="3" t="s">
        <v>11</v>
      </c>
      <c r="C299" s="183">
        <v>5</v>
      </c>
      <c r="D299" s="193">
        <f t="shared" si="100"/>
        <v>-5.6395106927234711</v>
      </c>
      <c r="E299" s="20">
        <f t="shared" si="101"/>
        <v>-13.163853634255831</v>
      </c>
      <c r="F299" s="194">
        <f t="shared" si="105"/>
        <v>-10.948061502515475</v>
      </c>
      <c r="G299" s="20">
        <f t="shared" si="102"/>
        <v>83.033083999432463</v>
      </c>
      <c r="H299" s="5">
        <f t="shared" si="106"/>
        <v>83</v>
      </c>
      <c r="I299" s="5">
        <f t="shared" si="107"/>
        <v>1.9850399659478057</v>
      </c>
      <c r="J299" s="29">
        <f t="shared" si="108"/>
        <v>5</v>
      </c>
      <c r="K299" s="29">
        <f t="shared" si="109"/>
        <v>32</v>
      </c>
      <c r="L299" s="29">
        <f t="shared" si="110"/>
        <v>7.940159863791223</v>
      </c>
      <c r="M299" s="175">
        <f t="shared" si="111"/>
        <v>5.5355389332954976</v>
      </c>
      <c r="N299" s="170">
        <f t="shared" si="112"/>
        <v>6.4644610667045024</v>
      </c>
      <c r="O299" s="14">
        <f t="shared" si="113"/>
        <v>17.535538933295499</v>
      </c>
      <c r="P299" s="50">
        <f t="shared" si="114"/>
        <v>6.2819933749959107</v>
      </c>
      <c r="Q299" s="50">
        <f t="shared" si="115"/>
        <v>17.353071241586907</v>
      </c>
      <c r="R299" s="44">
        <f t="shared" si="116"/>
        <v>6.2819933749959107</v>
      </c>
      <c r="S299" s="26">
        <f t="shared" si="117"/>
        <v>17.353071241586907</v>
      </c>
      <c r="T299" s="203">
        <f t="shared" si="118"/>
        <v>11.071077866590997</v>
      </c>
      <c r="U299" s="77">
        <f t="shared" si="122"/>
        <v>81.085498513437884</v>
      </c>
      <c r="V299" s="4">
        <f t="shared" si="119"/>
        <v>98.914501486562116</v>
      </c>
      <c r="W299" s="4">
        <f t="shared" si="120"/>
        <v>261.08549851343787</v>
      </c>
      <c r="X299" s="35">
        <f t="shared" si="121"/>
        <v>162.17099702687574</v>
      </c>
      <c r="Y299" s="206">
        <f t="shared" si="103"/>
        <v>28.04048930727653</v>
      </c>
      <c r="Z299" s="193">
        <v>149.50299999999999</v>
      </c>
      <c r="AA299" s="19">
        <f t="shared" si="104"/>
        <v>1.3721570209058909</v>
      </c>
      <c r="AB299" s="156"/>
    </row>
    <row r="300" spans="1:28">
      <c r="A300" s="23">
        <v>279</v>
      </c>
      <c r="B300" s="3" t="s">
        <v>11</v>
      </c>
      <c r="C300" s="183">
        <v>6</v>
      </c>
      <c r="D300" s="193">
        <f t="shared" si="100"/>
        <v>-6.0208370687657338</v>
      </c>
      <c r="E300" s="20">
        <f t="shared" si="101"/>
        <v>-14.078189636449656</v>
      </c>
      <c r="F300" s="194">
        <f t="shared" si="105"/>
        <v>-11.266552486496584</v>
      </c>
      <c r="G300" s="20">
        <f t="shared" si="102"/>
        <v>82.45129156625508</v>
      </c>
      <c r="H300" s="5">
        <f t="shared" si="106"/>
        <v>82</v>
      </c>
      <c r="I300" s="5">
        <f t="shared" si="107"/>
        <v>27.077493975304776</v>
      </c>
      <c r="J300" s="29">
        <f t="shared" si="108"/>
        <v>5</v>
      </c>
      <c r="K300" s="29">
        <f t="shared" si="109"/>
        <v>29</v>
      </c>
      <c r="L300" s="29">
        <f t="shared" si="110"/>
        <v>48.309975901219104</v>
      </c>
      <c r="M300" s="175">
        <f t="shared" si="111"/>
        <v>5.4967527710836723</v>
      </c>
      <c r="N300" s="170">
        <f t="shared" si="112"/>
        <v>6.5032472289163277</v>
      </c>
      <c r="O300" s="14">
        <f t="shared" si="113"/>
        <v>17.496752771083671</v>
      </c>
      <c r="P300" s="50">
        <f t="shared" si="114"/>
        <v>6.3154713541413843</v>
      </c>
      <c r="Q300" s="50">
        <f t="shared" si="115"/>
        <v>17.308976896308728</v>
      </c>
      <c r="R300" s="44">
        <f t="shared" si="116"/>
        <v>6.3154713541413843</v>
      </c>
      <c r="S300" s="26">
        <f t="shared" si="117"/>
        <v>17.308976896308728</v>
      </c>
      <c r="T300" s="203">
        <f t="shared" si="118"/>
        <v>10.993505542167345</v>
      </c>
      <c r="U300" s="77">
        <f t="shared" si="122"/>
        <v>80.392314528993197</v>
      </c>
      <c r="V300" s="4">
        <f t="shared" si="119"/>
        <v>99.607685471006803</v>
      </c>
      <c r="W300" s="4">
        <f t="shared" si="120"/>
        <v>260.39231452899321</v>
      </c>
      <c r="X300" s="35">
        <f t="shared" si="121"/>
        <v>160.78462905798642</v>
      </c>
      <c r="Y300" s="206">
        <f t="shared" si="103"/>
        <v>27.659162931234267</v>
      </c>
      <c r="Z300" s="193">
        <v>149.46</v>
      </c>
      <c r="AA300" s="19">
        <f t="shared" si="104"/>
        <v>1.3729466802062447</v>
      </c>
      <c r="AB300" s="156"/>
    </row>
    <row r="301" spans="1:28">
      <c r="A301" s="23">
        <v>280</v>
      </c>
      <c r="B301" s="3" t="s">
        <v>11</v>
      </c>
      <c r="C301" s="183">
        <v>7</v>
      </c>
      <c r="D301" s="193">
        <f t="shared" si="100"/>
        <v>-6.4006393174844503</v>
      </c>
      <c r="E301" s="20">
        <f t="shared" si="101"/>
        <v>-14.993807586794043</v>
      </c>
      <c r="F301" s="194">
        <f t="shared" si="105"/>
        <v>-11.578612946249807</v>
      </c>
      <c r="G301" s="20">
        <f t="shared" si="102"/>
        <v>81.870299848849513</v>
      </c>
      <c r="H301" s="5">
        <f t="shared" si="106"/>
        <v>81</v>
      </c>
      <c r="I301" s="5">
        <f t="shared" si="107"/>
        <v>52.217990930970757</v>
      </c>
      <c r="J301" s="29">
        <f t="shared" si="108"/>
        <v>5</v>
      </c>
      <c r="K301" s="29">
        <f t="shared" si="109"/>
        <v>27</v>
      </c>
      <c r="L301" s="29">
        <f t="shared" si="110"/>
        <v>28.871963723883027</v>
      </c>
      <c r="M301" s="175">
        <f t="shared" si="111"/>
        <v>5.4580199899233008</v>
      </c>
      <c r="N301" s="170">
        <f t="shared" si="112"/>
        <v>6.5419800100766992</v>
      </c>
      <c r="O301" s="14">
        <f t="shared" si="113"/>
        <v>17.458019989923301</v>
      </c>
      <c r="P301" s="50">
        <f t="shared" si="114"/>
        <v>6.349003127639202</v>
      </c>
      <c r="Q301" s="50">
        <f t="shared" si="115"/>
        <v>17.265043107485806</v>
      </c>
      <c r="R301" s="44">
        <f t="shared" si="116"/>
        <v>6.349003127639202</v>
      </c>
      <c r="S301" s="26">
        <f t="shared" si="117"/>
        <v>17.265043107485806</v>
      </c>
      <c r="T301" s="203">
        <f t="shared" si="118"/>
        <v>10.916039979846603</v>
      </c>
      <c r="U301" s="77">
        <f t="shared" si="122"/>
        <v>79.700972167036241</v>
      </c>
      <c r="V301" s="4">
        <f t="shared" si="119"/>
        <v>100.29902783296376</v>
      </c>
      <c r="W301" s="4">
        <f t="shared" si="120"/>
        <v>259.70097216703624</v>
      </c>
      <c r="X301" s="35">
        <f t="shared" si="121"/>
        <v>159.40194433407248</v>
      </c>
      <c r="Y301" s="206">
        <f t="shared" si="103"/>
        <v>27.279360682515549</v>
      </c>
      <c r="Z301" s="193">
        <v>149.417</v>
      </c>
      <c r="AA301" s="19">
        <f t="shared" si="104"/>
        <v>1.3737370213614539</v>
      </c>
      <c r="AB301" s="156"/>
    </row>
    <row r="302" spans="1:28">
      <c r="A302" s="23">
        <v>281</v>
      </c>
      <c r="B302" s="3" t="s">
        <v>11</v>
      </c>
      <c r="C302" s="183">
        <v>8</v>
      </c>
      <c r="D302" s="193">
        <f t="shared" si="100"/>
        <v>-6.77881817433917</v>
      </c>
      <c r="E302" s="20">
        <f t="shared" si="101"/>
        <v>-15.910785330282925</v>
      </c>
      <c r="F302" s="194">
        <f t="shared" si="105"/>
        <v>-11.883865386128296</v>
      </c>
      <c r="G302" s="20">
        <f t="shared" si="102"/>
        <v>81.29016128068541</v>
      </c>
      <c r="H302" s="5">
        <f t="shared" si="106"/>
        <v>81</v>
      </c>
      <c r="I302" s="5">
        <f t="shared" si="107"/>
        <v>17.409676841124622</v>
      </c>
      <c r="J302" s="29">
        <f t="shared" si="108"/>
        <v>5</v>
      </c>
      <c r="K302" s="29">
        <f t="shared" si="109"/>
        <v>25</v>
      </c>
      <c r="L302" s="29">
        <f t="shared" si="110"/>
        <v>9.6387073644984866</v>
      </c>
      <c r="M302" s="175">
        <f t="shared" si="111"/>
        <v>5.419344085379028</v>
      </c>
      <c r="N302" s="170">
        <f t="shared" si="112"/>
        <v>6.580655914620972</v>
      </c>
      <c r="O302" s="14">
        <f t="shared" si="113"/>
        <v>17.419344085379027</v>
      </c>
      <c r="P302" s="50">
        <f t="shared" si="114"/>
        <v>6.3825914915188333</v>
      </c>
      <c r="Q302" s="50">
        <f t="shared" si="115"/>
        <v>17.221279662276888</v>
      </c>
      <c r="R302" s="44">
        <f t="shared" si="116"/>
        <v>6.3825914915188333</v>
      </c>
      <c r="S302" s="26">
        <f t="shared" si="117"/>
        <v>17.221279662276888</v>
      </c>
      <c r="T302" s="203">
        <f t="shared" si="118"/>
        <v>10.838688170758054</v>
      </c>
      <c r="U302" s="77">
        <f t="shared" si="122"/>
        <v>79.011587717748156</v>
      </c>
      <c r="V302" s="4">
        <f t="shared" si="119"/>
        <v>100.98841228225184</v>
      </c>
      <c r="W302" s="4">
        <f t="shared" si="120"/>
        <v>259.01158771774817</v>
      </c>
      <c r="X302" s="35">
        <f t="shared" si="121"/>
        <v>158.02317543549634</v>
      </c>
      <c r="Y302" s="206">
        <f t="shared" si="103"/>
        <v>26.901181825660828</v>
      </c>
      <c r="Z302" s="193">
        <v>149.374</v>
      </c>
      <c r="AA302" s="19">
        <f t="shared" si="104"/>
        <v>1.3745280451567674</v>
      </c>
      <c r="AB302" s="156"/>
    </row>
    <row r="303" spans="1:28">
      <c r="A303" s="23">
        <v>282</v>
      </c>
      <c r="B303" s="3" t="s">
        <v>11</v>
      </c>
      <c r="C303" s="183">
        <v>9</v>
      </c>
      <c r="D303" s="193">
        <f t="shared" si="100"/>
        <v>-7.1552742214715703</v>
      </c>
      <c r="E303" s="20">
        <f t="shared" si="101"/>
        <v>-16.829199770980548</v>
      </c>
      <c r="F303" s="194">
        <f t="shared" si="105"/>
        <v>-12.181938330295706</v>
      </c>
      <c r="G303" s="20">
        <f t="shared" si="102"/>
        <v>80.710931296445708</v>
      </c>
      <c r="H303" s="5">
        <f t="shared" si="106"/>
        <v>80</v>
      </c>
      <c r="I303" s="5">
        <f t="shared" si="107"/>
        <v>42.655877786742451</v>
      </c>
      <c r="J303" s="29">
        <f t="shared" si="108"/>
        <v>5</v>
      </c>
      <c r="K303" s="29">
        <f t="shared" si="109"/>
        <v>22</v>
      </c>
      <c r="L303" s="29">
        <f t="shared" si="110"/>
        <v>50.623511146969804</v>
      </c>
      <c r="M303" s="175">
        <f t="shared" si="111"/>
        <v>5.3807287530963803</v>
      </c>
      <c r="N303" s="170">
        <f t="shared" si="112"/>
        <v>6.6192712469036197</v>
      </c>
      <c r="O303" s="14">
        <f t="shared" si="113"/>
        <v>17.380728753096381</v>
      </c>
      <c r="P303" s="50">
        <f t="shared" si="114"/>
        <v>6.4162389413986913</v>
      </c>
      <c r="Q303" s="50">
        <f t="shared" si="115"/>
        <v>17.177696447591451</v>
      </c>
      <c r="R303" s="44">
        <f t="shared" si="116"/>
        <v>6.4162389413986913</v>
      </c>
      <c r="S303" s="26">
        <f t="shared" si="117"/>
        <v>17.177696447591451</v>
      </c>
      <c r="T303" s="203">
        <f t="shared" si="118"/>
        <v>10.761457506192759</v>
      </c>
      <c r="U303" s="77">
        <f t="shared" si="122"/>
        <v>78.324279358400631</v>
      </c>
      <c r="V303" s="4">
        <f t="shared" si="119"/>
        <v>101.67572064159937</v>
      </c>
      <c r="W303" s="4">
        <f t="shared" si="120"/>
        <v>258.32427935840064</v>
      </c>
      <c r="X303" s="35">
        <f t="shared" si="121"/>
        <v>156.64855871680129</v>
      </c>
      <c r="Y303" s="206">
        <f t="shared" si="103"/>
        <v>26.524725778528428</v>
      </c>
      <c r="Z303" s="193">
        <v>149.33099999999999</v>
      </c>
      <c r="AA303" s="19">
        <f t="shared" si="104"/>
        <v>1.3753197523785663</v>
      </c>
      <c r="AB303" s="156"/>
    </row>
    <row r="304" spans="1:28">
      <c r="A304" s="23">
        <v>283</v>
      </c>
      <c r="B304" s="3" t="s">
        <v>11</v>
      </c>
      <c r="C304" s="183">
        <v>10</v>
      </c>
      <c r="D304" s="193">
        <f t="shared" si="100"/>
        <v>-7.5299078850533459</v>
      </c>
      <c r="E304" s="20">
        <f t="shared" si="101"/>
        <v>-17.749126806413358</v>
      </c>
      <c r="F304" s="194">
        <f t="shared" si="105"/>
        <v>-12.472466765870639</v>
      </c>
      <c r="G304" s="20">
        <f t="shared" si="102"/>
        <v>80.13266852609604</v>
      </c>
      <c r="H304" s="5">
        <f t="shared" si="106"/>
        <v>80</v>
      </c>
      <c r="I304" s="5">
        <f t="shared" si="107"/>
        <v>7.9601115657624177</v>
      </c>
      <c r="J304" s="29">
        <f t="shared" si="108"/>
        <v>5</v>
      </c>
      <c r="K304" s="29">
        <f t="shared" si="109"/>
        <v>20</v>
      </c>
      <c r="L304" s="29">
        <f t="shared" si="110"/>
        <v>31.840446263049671</v>
      </c>
      <c r="M304" s="175">
        <f t="shared" si="111"/>
        <v>5.3421779017397357</v>
      </c>
      <c r="N304" s="170">
        <f t="shared" si="112"/>
        <v>6.6578220982602643</v>
      </c>
      <c r="O304" s="14">
        <f t="shared" si="113"/>
        <v>17.342177901739735</v>
      </c>
      <c r="P304" s="50">
        <f t="shared" si="114"/>
        <v>6.4499476521624199</v>
      </c>
      <c r="Q304" s="50">
        <f t="shared" si="115"/>
        <v>17.134303455641891</v>
      </c>
      <c r="R304" s="44">
        <f t="shared" si="116"/>
        <v>6.4499476521624199</v>
      </c>
      <c r="S304" s="26">
        <f t="shared" si="117"/>
        <v>17.134303455641891</v>
      </c>
      <c r="T304" s="203">
        <f t="shared" si="118"/>
        <v>10.684355803479471</v>
      </c>
      <c r="U304" s="77">
        <f t="shared" si="122"/>
        <v>77.639167273117977</v>
      </c>
      <c r="V304" s="4">
        <f t="shared" si="119"/>
        <v>102.36083272688202</v>
      </c>
      <c r="W304" s="4">
        <f t="shared" si="120"/>
        <v>257.63916727311801</v>
      </c>
      <c r="X304" s="35">
        <f t="shared" si="121"/>
        <v>155.27833454623598</v>
      </c>
      <c r="Y304" s="206">
        <f t="shared" si="103"/>
        <v>26.150092114946652</v>
      </c>
      <c r="Z304" s="193">
        <v>149.28800000000001</v>
      </c>
      <c r="AA304" s="19">
        <f t="shared" si="104"/>
        <v>1.3761121438143624</v>
      </c>
      <c r="AB304" s="156"/>
    </row>
    <row r="305" spans="1:28">
      <c r="A305" s="23">
        <v>284</v>
      </c>
      <c r="B305" s="3" t="s">
        <v>11</v>
      </c>
      <c r="C305" s="183">
        <v>11</v>
      </c>
      <c r="D305" s="193">
        <f t="shared" si="100"/>
        <v>-7.9026194338229443</v>
      </c>
      <c r="E305" s="20">
        <f t="shared" si="101"/>
        <v>-18.670641260589708</v>
      </c>
      <c r="F305" s="194">
        <f t="shared" si="105"/>
        <v>-12.755092579017267</v>
      </c>
      <c r="G305" s="20">
        <f t="shared" si="102"/>
        <v>79.555434991224374</v>
      </c>
      <c r="H305" s="5">
        <f t="shared" si="106"/>
        <v>79</v>
      </c>
      <c r="I305" s="5">
        <f t="shared" si="107"/>
        <v>33.326099473462421</v>
      </c>
      <c r="J305" s="29">
        <f t="shared" si="108"/>
        <v>5</v>
      </c>
      <c r="K305" s="29">
        <f t="shared" si="109"/>
        <v>18</v>
      </c>
      <c r="L305" s="29">
        <f t="shared" si="110"/>
        <v>13.304397893849682</v>
      </c>
      <c r="M305" s="175">
        <f t="shared" si="111"/>
        <v>5.3036956660816248</v>
      </c>
      <c r="N305" s="170">
        <f t="shared" si="112"/>
        <v>6.6963043339183752</v>
      </c>
      <c r="O305" s="14">
        <f t="shared" si="113"/>
        <v>17.303695666081623</v>
      </c>
      <c r="P305" s="50">
        <f t="shared" si="114"/>
        <v>6.4837194576014205</v>
      </c>
      <c r="Q305" s="50">
        <f t="shared" si="115"/>
        <v>17.09111078976467</v>
      </c>
      <c r="R305" s="44">
        <f t="shared" si="116"/>
        <v>6.4837194576014205</v>
      </c>
      <c r="S305" s="26">
        <f t="shared" si="117"/>
        <v>17.09111078976467</v>
      </c>
      <c r="T305" s="203">
        <f t="shared" si="118"/>
        <v>10.60739133216325</v>
      </c>
      <c r="U305" s="77">
        <f t="shared" si="122"/>
        <v>76.956373773833917</v>
      </c>
      <c r="V305" s="4">
        <f t="shared" si="119"/>
        <v>103.04362622616608</v>
      </c>
      <c r="W305" s="4">
        <f t="shared" si="120"/>
        <v>256.95637377383389</v>
      </c>
      <c r="X305" s="35">
        <f t="shared" si="121"/>
        <v>153.91274754766781</v>
      </c>
      <c r="Y305" s="206">
        <f t="shared" si="103"/>
        <v>25.777380566177055</v>
      </c>
      <c r="Z305" s="193">
        <v>149.245</v>
      </c>
      <c r="AA305" s="19">
        <f t="shared" si="104"/>
        <v>1.376905220252806</v>
      </c>
      <c r="AB305" s="156"/>
    </row>
    <row r="306" spans="1:28">
      <c r="A306" s="23">
        <v>285</v>
      </c>
      <c r="B306" s="3" t="s">
        <v>11</v>
      </c>
      <c r="C306" s="183">
        <v>12</v>
      </c>
      <c r="D306" s="193">
        <f t="shared" si="100"/>
        <v>-8.2733089788826515</v>
      </c>
      <c r="E306" s="20">
        <f t="shared" si="101"/>
        <v>-19.59381681561063</v>
      </c>
      <c r="F306" s="194">
        <f t="shared" si="105"/>
        <v>-13.029464983464663</v>
      </c>
      <c r="G306" s="20">
        <f t="shared" si="102"/>
        <v>78.979296303638151</v>
      </c>
      <c r="H306" s="5">
        <f t="shared" si="106"/>
        <v>78</v>
      </c>
      <c r="I306" s="5">
        <f t="shared" si="107"/>
        <v>58.757778218289047</v>
      </c>
      <c r="J306" s="29">
        <f t="shared" si="108"/>
        <v>5</v>
      </c>
      <c r="K306" s="29">
        <f t="shared" si="109"/>
        <v>15</v>
      </c>
      <c r="L306" s="29">
        <f t="shared" si="110"/>
        <v>55.031112873156189</v>
      </c>
      <c r="M306" s="175">
        <f t="shared" si="111"/>
        <v>5.2652864202425436</v>
      </c>
      <c r="N306" s="170">
        <f t="shared" si="112"/>
        <v>6.7347135797574564</v>
      </c>
      <c r="O306" s="14">
        <f t="shared" si="113"/>
        <v>17.265286420242543</v>
      </c>
      <c r="P306" s="50">
        <f t="shared" si="114"/>
        <v>6.5175558300330456</v>
      </c>
      <c r="Q306" s="50">
        <f t="shared" si="115"/>
        <v>17.048128670518132</v>
      </c>
      <c r="R306" s="44">
        <f t="shared" si="116"/>
        <v>6.5175558300330456</v>
      </c>
      <c r="S306" s="26">
        <f t="shared" si="117"/>
        <v>17.048128670518132</v>
      </c>
      <c r="T306" s="203">
        <f t="shared" si="118"/>
        <v>10.530572840485085</v>
      </c>
      <c r="U306" s="77">
        <f t="shared" si="122"/>
        <v>76.276023422434307</v>
      </c>
      <c r="V306" s="4">
        <f t="shared" si="119"/>
        <v>103.72397657756569</v>
      </c>
      <c r="W306" s="4">
        <f t="shared" si="120"/>
        <v>256.27602342243432</v>
      </c>
      <c r="X306" s="35">
        <f t="shared" si="121"/>
        <v>152.55204684486864</v>
      </c>
      <c r="Y306" s="206">
        <f t="shared" si="103"/>
        <v>25.406691021117346</v>
      </c>
      <c r="Z306" s="193">
        <v>149.202</v>
      </c>
      <c r="AA306" s="19">
        <f t="shared" si="104"/>
        <v>1.3776989824836803</v>
      </c>
      <c r="AB306" s="156"/>
    </row>
    <row r="307" spans="1:28">
      <c r="A307" s="23">
        <v>286</v>
      </c>
      <c r="B307" s="3" t="s">
        <v>11</v>
      </c>
      <c r="C307" s="183">
        <v>13</v>
      </c>
      <c r="D307" s="193">
        <f t="shared" si="100"/>
        <v>-8.6418764748280328</v>
      </c>
      <c r="E307" s="20">
        <f t="shared" si="101"/>
        <v>-20.518725941843471</v>
      </c>
      <c r="F307" s="194">
        <f t="shared" si="105"/>
        <v>-13.29524094094559</v>
      </c>
      <c r="G307" s="20">
        <f t="shared" si="102"/>
        <v>78.404321866174541</v>
      </c>
      <c r="H307" s="5">
        <f t="shared" si="106"/>
        <v>78</v>
      </c>
      <c r="I307" s="5">
        <f t="shared" si="107"/>
        <v>24.259311970472481</v>
      </c>
      <c r="J307" s="29">
        <f t="shared" si="108"/>
        <v>5</v>
      </c>
      <c r="K307" s="29">
        <f t="shared" si="109"/>
        <v>13</v>
      </c>
      <c r="L307" s="29">
        <f t="shared" si="110"/>
        <v>37.037247881889925</v>
      </c>
      <c r="M307" s="175">
        <f t="shared" si="111"/>
        <v>5.2269547910783025</v>
      </c>
      <c r="N307" s="170">
        <f t="shared" si="112"/>
        <v>6.7730452089216975</v>
      </c>
      <c r="O307" s="14">
        <f t="shared" si="113"/>
        <v>17.226954791078303</v>
      </c>
      <c r="P307" s="50">
        <f t="shared" si="114"/>
        <v>6.5514578599059377</v>
      </c>
      <c r="Q307" s="50">
        <f t="shared" si="115"/>
        <v>17.005367442062543</v>
      </c>
      <c r="R307" s="44">
        <f t="shared" si="116"/>
        <v>6.5514578599059377</v>
      </c>
      <c r="S307" s="26">
        <f t="shared" si="117"/>
        <v>17.005367442062543</v>
      </c>
      <c r="T307" s="203">
        <f t="shared" si="118"/>
        <v>10.453909582156605</v>
      </c>
      <c r="U307" s="77">
        <f t="shared" si="122"/>
        <v>75.598243154058935</v>
      </c>
      <c r="V307" s="4">
        <f t="shared" si="119"/>
        <v>104.40175684594107</v>
      </c>
      <c r="W307" s="4">
        <f t="shared" si="120"/>
        <v>255.59824315405893</v>
      </c>
      <c r="X307" s="35">
        <f t="shared" si="121"/>
        <v>151.19648630811787</v>
      </c>
      <c r="Y307" s="206">
        <f t="shared" si="103"/>
        <v>25.038123525171969</v>
      </c>
      <c r="Z307" s="193">
        <v>149.16</v>
      </c>
      <c r="AA307" s="19">
        <f t="shared" si="104"/>
        <v>1.3784749479402996</v>
      </c>
      <c r="AB307" s="156"/>
    </row>
    <row r="308" spans="1:28">
      <c r="A308" s="23">
        <v>287</v>
      </c>
      <c r="B308" s="3" t="s">
        <v>11</v>
      </c>
      <c r="C308" s="183">
        <v>14</v>
      </c>
      <c r="D308" s="193">
        <f t="shared" si="100"/>
        <v>-9.0082217222815952</v>
      </c>
      <c r="E308" s="20">
        <f t="shared" si="101"/>
        <v>-21.445439826637795</v>
      </c>
      <c r="F308" s="194">
        <f t="shared" si="105"/>
        <v>-13.55208557305501</v>
      </c>
      <c r="G308" s="20">
        <f t="shared" si="102"/>
        <v>77.8305850756457</v>
      </c>
      <c r="H308" s="5">
        <f t="shared" si="106"/>
        <v>77</v>
      </c>
      <c r="I308" s="5">
        <f t="shared" si="107"/>
        <v>49.83510453874203</v>
      </c>
      <c r="J308" s="29">
        <f t="shared" si="108"/>
        <v>5</v>
      </c>
      <c r="K308" s="29">
        <f t="shared" si="109"/>
        <v>11</v>
      </c>
      <c r="L308" s="29">
        <f t="shared" si="110"/>
        <v>19.34041815496812</v>
      </c>
      <c r="M308" s="175">
        <f t="shared" si="111"/>
        <v>5.1887056717097133</v>
      </c>
      <c r="N308" s="170">
        <f t="shared" si="112"/>
        <v>6.8112943282902867</v>
      </c>
      <c r="O308" s="14">
        <f t="shared" si="113"/>
        <v>17.188705671709712</v>
      </c>
      <c r="P308" s="50">
        <f t="shared" si="114"/>
        <v>6.5854262354060369</v>
      </c>
      <c r="Q308" s="50">
        <f t="shared" si="115"/>
        <v>16.962837578825461</v>
      </c>
      <c r="R308" s="44">
        <f t="shared" si="116"/>
        <v>6.5854262354060369</v>
      </c>
      <c r="S308" s="26">
        <f t="shared" si="117"/>
        <v>16.962837578825461</v>
      </c>
      <c r="T308" s="203">
        <f t="shared" si="118"/>
        <v>10.377411343419425</v>
      </c>
      <c r="U308" s="77">
        <f t="shared" si="122"/>
        <v>74.923162401514361</v>
      </c>
      <c r="V308" s="4">
        <f t="shared" si="119"/>
        <v>105.07683759848564</v>
      </c>
      <c r="W308" s="4">
        <f t="shared" si="120"/>
        <v>254.92316240151436</v>
      </c>
      <c r="X308" s="35">
        <f t="shared" si="121"/>
        <v>149.84632480302872</v>
      </c>
      <c r="Y308" s="206">
        <f t="shared" si="103"/>
        <v>24.671778277718403</v>
      </c>
      <c r="Z308" s="193">
        <v>149.11699999999999</v>
      </c>
      <c r="AA308" s="19">
        <f t="shared" si="104"/>
        <v>1.3792700681354659</v>
      </c>
      <c r="AB308" s="156"/>
    </row>
    <row r="309" spans="1:28">
      <c r="A309" s="75">
        <v>288</v>
      </c>
      <c r="B309" s="169" t="s">
        <v>11</v>
      </c>
      <c r="C309" s="184">
        <v>15</v>
      </c>
      <c r="D309" s="193">
        <f t="shared" si="100"/>
        <v>-9.3722443719029034</v>
      </c>
      <c r="E309" s="20">
        <f t="shared" si="101"/>
        <v>-22.374028301572654</v>
      </c>
      <c r="F309" s="195">
        <f t="shared" si="105"/>
        <v>-13.799672564038586</v>
      </c>
      <c r="G309" s="34">
        <f t="shared" si="102"/>
        <v>77.258163527802765</v>
      </c>
      <c r="H309" s="176">
        <f t="shared" si="106"/>
        <v>77</v>
      </c>
      <c r="I309" s="176">
        <f t="shared" si="107"/>
        <v>15.489811668165885</v>
      </c>
      <c r="J309" s="177">
        <f t="shared" si="108"/>
        <v>5</v>
      </c>
      <c r="K309" s="177">
        <f t="shared" si="109"/>
        <v>9</v>
      </c>
      <c r="L309" s="177">
        <f t="shared" si="110"/>
        <v>1.9592466726635394</v>
      </c>
      <c r="M309" s="178">
        <f t="shared" si="111"/>
        <v>5.1505442351868513</v>
      </c>
      <c r="N309" s="171">
        <f t="shared" si="112"/>
        <v>6.8494557648131487</v>
      </c>
      <c r="O309" s="64">
        <f t="shared" si="113"/>
        <v>17.15054423518685</v>
      </c>
      <c r="P309" s="65">
        <f t="shared" si="114"/>
        <v>6.6194612220791722</v>
      </c>
      <c r="Q309" s="65">
        <f t="shared" si="115"/>
        <v>16.920549692452873</v>
      </c>
      <c r="R309" s="66">
        <f t="shared" si="116"/>
        <v>6.6194612220791722</v>
      </c>
      <c r="S309" s="33">
        <f t="shared" si="117"/>
        <v>16.920549692452873</v>
      </c>
      <c r="T309" s="204">
        <f t="shared" si="118"/>
        <v>10.301088470373701</v>
      </c>
      <c r="U309" s="79">
        <f t="shared" si="122"/>
        <v>74.250913220727426</v>
      </c>
      <c r="V309" s="67">
        <f t="shared" si="119"/>
        <v>105.74908677927257</v>
      </c>
      <c r="W309" s="67">
        <f t="shared" si="120"/>
        <v>254.25091322072743</v>
      </c>
      <c r="X309" s="37">
        <f t="shared" si="121"/>
        <v>148.50182644145485</v>
      </c>
      <c r="Y309" s="207">
        <f t="shared" si="103"/>
        <v>24.307755628097098</v>
      </c>
      <c r="Z309" s="196">
        <v>149.07499999999999</v>
      </c>
      <c r="AA309" s="210">
        <f t="shared" si="104"/>
        <v>1.3800473614883733</v>
      </c>
      <c r="AB309" s="157"/>
    </row>
    <row r="310" spans="1:28">
      <c r="A310" s="23">
        <v>289</v>
      </c>
      <c r="B310" s="3" t="s">
        <v>11</v>
      </c>
      <c r="C310" s="183">
        <v>16</v>
      </c>
      <c r="D310" s="193">
        <f t="shared" si="100"/>
        <v>-9.7338439299468558</v>
      </c>
      <c r="E310" s="20">
        <f t="shared" si="101"/>
        <v>-23.304559768232917</v>
      </c>
      <c r="F310" s="195">
        <f t="shared" si="105"/>
        <v>-14.037684554032403</v>
      </c>
      <c r="G310" s="34">
        <f t="shared" si="102"/>
        <v>76.687139224161868</v>
      </c>
      <c r="H310" s="176">
        <f t="shared" si="106"/>
        <v>76</v>
      </c>
      <c r="I310" s="176">
        <f t="shared" si="107"/>
        <v>41.228353449712074</v>
      </c>
      <c r="J310" s="177">
        <f t="shared" si="108"/>
        <v>5</v>
      </c>
      <c r="K310" s="177">
        <f t="shared" si="109"/>
        <v>6</v>
      </c>
      <c r="L310" s="177">
        <f t="shared" si="110"/>
        <v>44.913413798848296</v>
      </c>
      <c r="M310" s="178">
        <f t="shared" si="111"/>
        <v>5.1124759482774573</v>
      </c>
      <c r="N310" s="171">
        <f t="shared" si="112"/>
        <v>6.8875240517225427</v>
      </c>
      <c r="O310" s="64">
        <f t="shared" si="113"/>
        <v>17.112475948277456</v>
      </c>
      <c r="P310" s="65">
        <f t="shared" si="114"/>
        <v>6.6535626424886694</v>
      </c>
      <c r="Q310" s="65">
        <f t="shared" si="115"/>
        <v>16.878514539043582</v>
      </c>
      <c r="R310" s="66">
        <f t="shared" si="116"/>
        <v>6.6535626424886694</v>
      </c>
      <c r="S310" s="33">
        <f t="shared" si="117"/>
        <v>16.878514539043582</v>
      </c>
      <c r="T310" s="204">
        <f t="shared" si="118"/>
        <v>10.224951896554913</v>
      </c>
      <c r="U310" s="79">
        <f t="shared" si="122"/>
        <v>73.581630417143955</v>
      </c>
      <c r="V310" s="67">
        <f t="shared" si="119"/>
        <v>106.41836958285604</v>
      </c>
      <c r="W310" s="67">
        <f t="shared" si="120"/>
        <v>253.58163041714397</v>
      </c>
      <c r="X310" s="37">
        <f t="shared" si="121"/>
        <v>147.16326083428794</v>
      </c>
      <c r="Y310" s="207">
        <f t="shared" si="103"/>
        <v>23.946156070053142</v>
      </c>
      <c r="Z310" s="196">
        <v>149.03299999999999</v>
      </c>
      <c r="AA310" s="210">
        <f t="shared" si="104"/>
        <v>1.380825312096803</v>
      </c>
      <c r="AB310" s="157"/>
    </row>
    <row r="311" spans="1:28">
      <c r="A311" s="23">
        <v>290</v>
      </c>
      <c r="B311" s="3" t="s">
        <v>11</v>
      </c>
      <c r="C311" s="183">
        <v>17</v>
      </c>
      <c r="D311" s="193">
        <f t="shared" si="100"/>
        <v>-10.092919765441508</v>
      </c>
      <c r="E311" s="20">
        <f t="shared" si="101"/>
        <v>-24.237101122522112</v>
      </c>
      <c r="F311" s="194">
        <f t="shared" si="105"/>
        <v>-14.265813522285299</v>
      </c>
      <c r="G311" s="20">
        <f t="shared" si="102"/>
        <v>76.117598780490965</v>
      </c>
      <c r="H311" s="5">
        <f t="shared" si="106"/>
        <v>76</v>
      </c>
      <c r="I311" s="5">
        <f t="shared" si="107"/>
        <v>7.0559268294579169</v>
      </c>
      <c r="J311" s="29">
        <f t="shared" si="108"/>
        <v>5</v>
      </c>
      <c r="K311" s="29">
        <f t="shared" si="109"/>
        <v>4</v>
      </c>
      <c r="L311" s="29">
        <f t="shared" si="110"/>
        <v>28.223707317831668</v>
      </c>
      <c r="M311" s="175">
        <f t="shared" si="111"/>
        <v>5.0745065853660645</v>
      </c>
      <c r="N311" s="170">
        <f t="shared" si="112"/>
        <v>6.9254934146339355</v>
      </c>
      <c r="O311" s="14">
        <f t="shared" si="113"/>
        <v>17.074506585366066</v>
      </c>
      <c r="P311" s="50">
        <f t="shared" si="114"/>
        <v>6.6877298559291809</v>
      </c>
      <c r="Q311" s="50">
        <f t="shared" si="115"/>
        <v>16.83674302666131</v>
      </c>
      <c r="R311" s="44">
        <f t="shared" si="116"/>
        <v>6.6877298559291809</v>
      </c>
      <c r="S311" s="26">
        <f t="shared" si="117"/>
        <v>16.83674302666131</v>
      </c>
      <c r="T311" s="203">
        <f t="shared" si="118"/>
        <v>10.149013170732129</v>
      </c>
      <c r="U311" s="77">
        <f t="shared" si="122"/>
        <v>72.915451672949089</v>
      </c>
      <c r="V311" s="4">
        <f t="shared" si="119"/>
        <v>107.08454832705091</v>
      </c>
      <c r="W311" s="4">
        <f t="shared" si="120"/>
        <v>252.91545167294908</v>
      </c>
      <c r="X311" s="35">
        <f t="shared" si="121"/>
        <v>145.83090334589815</v>
      </c>
      <c r="Y311" s="206">
        <f t="shared" si="103"/>
        <v>23.587080234558492</v>
      </c>
      <c r="Z311" s="193">
        <v>148.99100000000001</v>
      </c>
      <c r="AA311" s="19">
        <f t="shared" si="104"/>
        <v>1.3816039207019706</v>
      </c>
      <c r="AB311" s="156"/>
    </row>
    <row r="312" spans="1:28">
      <c r="A312" s="23">
        <v>291</v>
      </c>
      <c r="B312" s="3" t="s">
        <v>11</v>
      </c>
      <c r="C312" s="183">
        <v>18</v>
      </c>
      <c r="D312" s="193">
        <f t="shared" si="100"/>
        <v>-10.449371119056664</v>
      </c>
      <c r="E312" s="20">
        <f t="shared" si="101"/>
        <v>-25.17171767753107</v>
      </c>
      <c r="F312" s="194">
        <f t="shared" si="105"/>
        <v>-14.483761159908124</v>
      </c>
      <c r="G312" s="20">
        <f t="shared" si="102"/>
        <v>75.549633636707355</v>
      </c>
      <c r="H312" s="5">
        <f t="shared" si="106"/>
        <v>75</v>
      </c>
      <c r="I312" s="5">
        <f t="shared" si="107"/>
        <v>32.978018202441319</v>
      </c>
      <c r="J312" s="29">
        <f t="shared" si="108"/>
        <v>5</v>
      </c>
      <c r="K312" s="29">
        <f t="shared" si="109"/>
        <v>2</v>
      </c>
      <c r="L312" s="29">
        <f t="shared" si="110"/>
        <v>11.912072809765277</v>
      </c>
      <c r="M312" s="175">
        <f t="shared" si="111"/>
        <v>5.0366422424471571</v>
      </c>
      <c r="N312" s="170">
        <f t="shared" si="112"/>
        <v>6.9633577575528429</v>
      </c>
      <c r="O312" s="14">
        <f t="shared" si="113"/>
        <v>17.036642242447158</v>
      </c>
      <c r="P312" s="50">
        <f t="shared" si="114"/>
        <v>6.721961738221041</v>
      </c>
      <c r="Q312" s="50">
        <f t="shared" si="115"/>
        <v>16.795246223115356</v>
      </c>
      <c r="R312" s="44">
        <f t="shared" si="116"/>
        <v>6.721961738221041</v>
      </c>
      <c r="S312" s="26">
        <f t="shared" si="117"/>
        <v>16.795246223115356</v>
      </c>
      <c r="T312" s="203">
        <f t="shared" si="118"/>
        <v>10.073284484894316</v>
      </c>
      <c r="U312" s="77">
        <f t="shared" si="122"/>
        <v>72.252517674956536</v>
      </c>
      <c r="V312" s="4">
        <f t="shared" si="119"/>
        <v>107.74748232504346</v>
      </c>
      <c r="W312" s="4">
        <f t="shared" si="120"/>
        <v>252.25251767495655</v>
      </c>
      <c r="X312" s="35">
        <f t="shared" si="121"/>
        <v>144.5050353499131</v>
      </c>
      <c r="Y312" s="206">
        <f t="shared" si="103"/>
        <v>23.230628880943335</v>
      </c>
      <c r="Z312" s="193">
        <v>148.94900000000001</v>
      </c>
      <c r="AA312" s="19">
        <f t="shared" si="104"/>
        <v>1.3823831880461372</v>
      </c>
      <c r="AB312" s="156"/>
    </row>
    <row r="313" spans="1:28">
      <c r="A313" s="23">
        <v>292</v>
      </c>
      <c r="B313" s="3" t="s">
        <v>11</v>
      </c>
      <c r="C313" s="183">
        <v>19</v>
      </c>
      <c r="D313" s="193">
        <f t="shared" si="100"/>
        <v>-10.803097113733426</v>
      </c>
      <c r="E313" s="20">
        <f t="shared" si="101"/>
        <v>-26.108473084991559</v>
      </c>
      <c r="F313" s="194">
        <f t="shared" si="105"/>
        <v>-14.691239231705394</v>
      </c>
      <c r="G313" s="20">
        <f t="shared" si="102"/>
        <v>74.98334026788315</v>
      </c>
      <c r="H313" s="5">
        <f t="shared" si="106"/>
        <v>74</v>
      </c>
      <c r="I313" s="5">
        <f t="shared" si="107"/>
        <v>59.000416072989026</v>
      </c>
      <c r="J313" s="29">
        <f t="shared" si="108"/>
        <v>4</v>
      </c>
      <c r="K313" s="29">
        <f t="shared" si="109"/>
        <v>59</v>
      </c>
      <c r="L313" s="29">
        <f t="shared" si="110"/>
        <v>56.001664291956104</v>
      </c>
      <c r="M313" s="175">
        <f t="shared" si="111"/>
        <v>4.9988893511922097</v>
      </c>
      <c r="N313" s="170">
        <f t="shared" si="112"/>
        <v>7.0011106488077903</v>
      </c>
      <c r="O313" s="14">
        <f t="shared" si="113"/>
        <v>16.998889351192211</v>
      </c>
      <c r="P313" s="50">
        <f t="shared" si="114"/>
        <v>6.7562566616127002</v>
      </c>
      <c r="Q313" s="50">
        <f t="shared" si="115"/>
        <v>16.754035363997122</v>
      </c>
      <c r="R313" s="44">
        <f t="shared" si="116"/>
        <v>6.7562566616127002</v>
      </c>
      <c r="S313" s="26">
        <f t="shared" si="117"/>
        <v>16.754035363997122</v>
      </c>
      <c r="T313" s="203">
        <f t="shared" si="118"/>
        <v>9.9977787023844229</v>
      </c>
      <c r="U313" s="77">
        <f t="shared" si="122"/>
        <v>71.592972242978732</v>
      </c>
      <c r="V313" s="4">
        <f t="shared" si="119"/>
        <v>108.40702775702127</v>
      </c>
      <c r="W313" s="4">
        <f t="shared" si="120"/>
        <v>251.59297224297873</v>
      </c>
      <c r="X313" s="35">
        <f t="shared" si="121"/>
        <v>143.18594448595746</v>
      </c>
      <c r="Y313" s="206">
        <f t="shared" si="103"/>
        <v>22.876902886266574</v>
      </c>
      <c r="Z313" s="193">
        <v>148.90700000000001</v>
      </c>
      <c r="AA313" s="19">
        <f t="shared" si="104"/>
        <v>1.3831631148726116</v>
      </c>
      <c r="AB313" s="156"/>
    </row>
    <row r="314" spans="1:28">
      <c r="A314" s="23">
        <v>293</v>
      </c>
      <c r="B314" s="3" t="s">
        <v>11</v>
      </c>
      <c r="C314" s="183">
        <v>20</v>
      </c>
      <c r="D314" s="193">
        <f t="shared" si="100"/>
        <v>-11.153996767144161</v>
      </c>
      <c r="E314" s="20">
        <f t="shared" si="101"/>
        <v>-27.047429255356843</v>
      </c>
      <c r="F314" s="194">
        <f t="shared" si="105"/>
        <v>-14.887969926658414</v>
      </c>
      <c r="G314" s="20">
        <f t="shared" si="102"/>
        <v>74.418820395998949</v>
      </c>
      <c r="H314" s="5">
        <f t="shared" si="106"/>
        <v>74</v>
      </c>
      <c r="I314" s="5">
        <f t="shared" si="107"/>
        <v>25.129223759936963</v>
      </c>
      <c r="J314" s="29">
        <f t="shared" si="108"/>
        <v>4</v>
      </c>
      <c r="K314" s="29">
        <f t="shared" si="109"/>
        <v>57</v>
      </c>
      <c r="L314" s="29">
        <f t="shared" si="110"/>
        <v>40.516895039747851</v>
      </c>
      <c r="M314" s="175">
        <f t="shared" si="111"/>
        <v>4.9612546930665964</v>
      </c>
      <c r="N314" s="170">
        <f t="shared" si="112"/>
        <v>7.0387453069334036</v>
      </c>
      <c r="O314" s="14">
        <f t="shared" si="113"/>
        <v>16.961254693066596</v>
      </c>
      <c r="P314" s="50">
        <f t="shared" si="114"/>
        <v>6.7906124748224297</v>
      </c>
      <c r="Q314" s="50">
        <f t="shared" si="115"/>
        <v>16.713121860955624</v>
      </c>
      <c r="R314" s="44">
        <f t="shared" si="116"/>
        <v>6.7906124748224297</v>
      </c>
      <c r="S314" s="26">
        <f t="shared" si="117"/>
        <v>16.713121860955624</v>
      </c>
      <c r="T314" s="203">
        <f t="shared" si="118"/>
        <v>9.9225093861331946</v>
      </c>
      <c r="U314" s="77">
        <f t="shared" si="122"/>
        <v>70.9369624584549</v>
      </c>
      <c r="V314" s="4">
        <f t="shared" si="119"/>
        <v>109.0630375415451</v>
      </c>
      <c r="W314" s="4">
        <f t="shared" si="120"/>
        <v>250.9369624584549</v>
      </c>
      <c r="X314" s="35">
        <f t="shared" si="121"/>
        <v>141.8739249169098</v>
      </c>
      <c r="Y314" s="206">
        <f t="shared" si="103"/>
        <v>22.526003232855839</v>
      </c>
      <c r="Z314" s="193">
        <v>148.86600000000001</v>
      </c>
      <c r="AA314" s="19">
        <f t="shared" si="104"/>
        <v>1.3839251088413149</v>
      </c>
      <c r="AB314" s="156"/>
    </row>
    <row r="315" spans="1:28">
      <c r="A315" s="23">
        <v>294</v>
      </c>
      <c r="B315" s="3" t="s">
        <v>11</v>
      </c>
      <c r="C315" s="183">
        <v>21</v>
      </c>
      <c r="D315" s="193">
        <f t="shared" si="100"/>
        <v>-11.501969006050825</v>
      </c>
      <c r="E315" s="20">
        <f t="shared" si="101"/>
        <v>-27.988646276562232</v>
      </c>
      <c r="F315" s="194">
        <f t="shared" si="105"/>
        <v>-15.073686196641582</v>
      </c>
      <c r="G315" s="20">
        <f t="shared" si="102"/>
        <v>73.856181202024686</v>
      </c>
      <c r="H315" s="5">
        <f t="shared" si="106"/>
        <v>73</v>
      </c>
      <c r="I315" s="5">
        <f t="shared" si="107"/>
        <v>51.37087212148117</v>
      </c>
      <c r="J315" s="29">
        <f t="shared" si="108"/>
        <v>4</v>
      </c>
      <c r="K315" s="29">
        <f t="shared" si="109"/>
        <v>55</v>
      </c>
      <c r="L315" s="29">
        <f t="shared" si="110"/>
        <v>25.483488485924681</v>
      </c>
      <c r="M315" s="175">
        <f t="shared" si="111"/>
        <v>4.9237454134683123</v>
      </c>
      <c r="N315" s="170">
        <f t="shared" si="112"/>
        <v>7.0762545865316877</v>
      </c>
      <c r="O315" s="14">
        <f t="shared" si="113"/>
        <v>16.923745413468311</v>
      </c>
      <c r="P315" s="50">
        <f t="shared" si="114"/>
        <v>6.8250264832543284</v>
      </c>
      <c r="Q315" s="50">
        <f t="shared" si="115"/>
        <v>16.672517310190951</v>
      </c>
      <c r="R315" s="44">
        <f t="shared" si="116"/>
        <v>6.8250264832543284</v>
      </c>
      <c r="S315" s="26">
        <f t="shared" si="117"/>
        <v>16.672517310190951</v>
      </c>
      <c r="T315" s="203">
        <f t="shared" si="118"/>
        <v>9.8474908269366228</v>
      </c>
      <c r="U315" s="77">
        <f t="shared" si="122"/>
        <v>70.284638793074507</v>
      </c>
      <c r="V315" s="4">
        <f t="shared" si="119"/>
        <v>109.71536120692549</v>
      </c>
      <c r="W315" s="4">
        <f t="shared" si="120"/>
        <v>250.28463879307452</v>
      </c>
      <c r="X315" s="35">
        <f t="shared" si="121"/>
        <v>140.56927758614904</v>
      </c>
      <c r="Y315" s="206">
        <f t="shared" si="103"/>
        <v>22.178030993949175</v>
      </c>
      <c r="Z315" s="193">
        <v>148.82499999999999</v>
      </c>
      <c r="AA315" s="19">
        <f t="shared" si="104"/>
        <v>1.3846877326650024</v>
      </c>
      <c r="AB315" s="156"/>
    </row>
    <row r="316" spans="1:28">
      <c r="A316" s="23">
        <v>295</v>
      </c>
      <c r="B316" s="3" t="s">
        <v>11</v>
      </c>
      <c r="C316" s="183">
        <v>22</v>
      </c>
      <c r="D316" s="193">
        <f t="shared" si="100"/>
        <v>-11.846912682628654</v>
      </c>
      <c r="E316" s="20">
        <f t="shared" si="101"/>
        <v>-28.932182331533504</v>
      </c>
      <c r="F316" s="194">
        <f t="shared" si="105"/>
        <v>-15.248132082967711</v>
      </c>
      <c r="G316" s="20">
        <f t="shared" si="102"/>
        <v>73.295535537838859</v>
      </c>
      <c r="H316" s="5">
        <f t="shared" si="106"/>
        <v>73</v>
      </c>
      <c r="I316" s="5">
        <f t="shared" si="107"/>
        <v>17.732132270331533</v>
      </c>
      <c r="J316" s="29">
        <f t="shared" si="108"/>
        <v>4</v>
      </c>
      <c r="K316" s="29">
        <f t="shared" si="109"/>
        <v>53</v>
      </c>
      <c r="L316" s="29">
        <f t="shared" si="110"/>
        <v>10.928529081326133</v>
      </c>
      <c r="M316" s="175">
        <f t="shared" si="111"/>
        <v>4.8863690358559237</v>
      </c>
      <c r="N316" s="170">
        <f t="shared" si="112"/>
        <v>7.1136309641440763</v>
      </c>
      <c r="O316" s="14">
        <f t="shared" si="113"/>
        <v>16.886369035855925</v>
      </c>
      <c r="P316" s="50">
        <f t="shared" si="114"/>
        <v>6.8594954294279473</v>
      </c>
      <c r="Q316" s="50">
        <f t="shared" si="115"/>
        <v>16.632233501139797</v>
      </c>
      <c r="R316" s="44">
        <f t="shared" si="116"/>
        <v>6.8594954294279473</v>
      </c>
      <c r="S316" s="26">
        <f t="shared" si="117"/>
        <v>16.632233501139797</v>
      </c>
      <c r="T316" s="203">
        <f t="shared" si="118"/>
        <v>9.7727380717118493</v>
      </c>
      <c r="U316" s="77">
        <f t="shared" si="122"/>
        <v>69.636155237087166</v>
      </c>
      <c r="V316" s="4">
        <f t="shared" si="119"/>
        <v>110.36384476291283</v>
      </c>
      <c r="W316" s="4">
        <f t="shared" si="120"/>
        <v>249.63615523708717</v>
      </c>
      <c r="X316" s="35">
        <f t="shared" si="121"/>
        <v>139.27231047417433</v>
      </c>
      <c r="Y316" s="206">
        <f t="shared" si="103"/>
        <v>21.833087317371344</v>
      </c>
      <c r="Z316" s="193">
        <v>148.78399999999999</v>
      </c>
      <c r="AA316" s="19">
        <f t="shared" si="104"/>
        <v>1.3854509870380376</v>
      </c>
      <c r="AB316" s="156"/>
    </row>
    <row r="317" spans="1:28">
      <c r="A317" s="23">
        <v>296</v>
      </c>
      <c r="B317" s="3" t="s">
        <v>11</v>
      </c>
      <c r="C317" s="183">
        <v>23</v>
      </c>
      <c r="D317" s="193">
        <f t="shared" si="100"/>
        <v>-12.188726592820093</v>
      </c>
      <c r="E317" s="20">
        <f t="shared" si="101"/>
        <v>-29.87809361452307</v>
      </c>
      <c r="F317" s="194">
        <f t="shared" si="105"/>
        <v>-15.411063030372517</v>
      </c>
      <c r="G317" s="20">
        <f t="shared" si="102"/>
        <v>72.737002137426686</v>
      </c>
      <c r="H317" s="5">
        <f t="shared" si="106"/>
        <v>72</v>
      </c>
      <c r="I317" s="5">
        <f t="shared" si="107"/>
        <v>44.220128245601131</v>
      </c>
      <c r="J317" s="29">
        <f t="shared" si="108"/>
        <v>4</v>
      </c>
      <c r="K317" s="29">
        <f t="shared" si="109"/>
        <v>50</v>
      </c>
      <c r="L317" s="29">
        <f t="shared" si="110"/>
        <v>56.880512982404525</v>
      </c>
      <c r="M317" s="175">
        <f t="shared" si="111"/>
        <v>4.8491334758284452</v>
      </c>
      <c r="N317" s="170">
        <f t="shared" si="112"/>
        <v>7.1508665241715548</v>
      </c>
      <c r="O317" s="14">
        <f t="shared" si="113"/>
        <v>16.849133475828445</v>
      </c>
      <c r="P317" s="50">
        <f t="shared" si="114"/>
        <v>6.8940154736653465</v>
      </c>
      <c r="Q317" s="50">
        <f t="shared" si="115"/>
        <v>16.592282425322235</v>
      </c>
      <c r="R317" s="44">
        <f t="shared" si="116"/>
        <v>6.8940154736653465</v>
      </c>
      <c r="S317" s="26">
        <f t="shared" si="117"/>
        <v>16.592282425322235</v>
      </c>
      <c r="T317" s="203">
        <f t="shared" si="118"/>
        <v>9.6982669516568887</v>
      </c>
      <c r="U317" s="77">
        <f t="shared" si="122"/>
        <v>68.991669426946586</v>
      </c>
      <c r="V317" s="4">
        <f t="shared" si="119"/>
        <v>111.00833057305341</v>
      </c>
      <c r="W317" s="4">
        <f t="shared" si="120"/>
        <v>248.9916694269466</v>
      </c>
      <c r="X317" s="35">
        <f t="shared" si="121"/>
        <v>137.9833388538932</v>
      </c>
      <c r="Y317" s="206">
        <f t="shared" si="103"/>
        <v>21.491273407179907</v>
      </c>
      <c r="Z317" s="193">
        <v>148.74299999999999</v>
      </c>
      <c r="AA317" s="19">
        <f t="shared" si="104"/>
        <v>1.3862148726557424</v>
      </c>
      <c r="AB317" s="156"/>
    </row>
    <row r="318" spans="1:28">
      <c r="A318" s="23">
        <v>297</v>
      </c>
      <c r="B318" s="3" t="s">
        <v>11</v>
      </c>
      <c r="C318" s="183">
        <v>24</v>
      </c>
      <c r="D318" s="193">
        <f t="shared" si="100"/>
        <v>-12.527309496781763</v>
      </c>
      <c r="E318" s="20">
        <f t="shared" si="101"/>
        <v>-30.826434246368521</v>
      </c>
      <c r="F318" s="194">
        <f t="shared" si="105"/>
        <v>-15.562246188062703</v>
      </c>
      <c r="G318" s="20">
        <f t="shared" si="102"/>
        <v>72.180705826720413</v>
      </c>
      <c r="H318" s="5">
        <f t="shared" si="106"/>
        <v>72</v>
      </c>
      <c r="I318" s="5">
        <f t="shared" si="107"/>
        <v>10.842349603224761</v>
      </c>
      <c r="J318" s="29">
        <f t="shared" si="108"/>
        <v>4</v>
      </c>
      <c r="K318" s="29">
        <f t="shared" si="109"/>
        <v>48</v>
      </c>
      <c r="L318" s="29">
        <f t="shared" si="110"/>
        <v>43.369398412899045</v>
      </c>
      <c r="M318" s="175">
        <f t="shared" si="111"/>
        <v>4.8120470551146939</v>
      </c>
      <c r="N318" s="170">
        <f t="shared" si="112"/>
        <v>7.1879529448853061</v>
      </c>
      <c r="O318" s="14">
        <f t="shared" si="113"/>
        <v>16.812047055114693</v>
      </c>
      <c r="P318" s="50">
        <f t="shared" si="114"/>
        <v>6.9285821750842613</v>
      </c>
      <c r="Q318" s="50">
        <f t="shared" si="115"/>
        <v>16.552676285313648</v>
      </c>
      <c r="R318" s="44">
        <f t="shared" si="116"/>
        <v>6.9285821750842613</v>
      </c>
      <c r="S318" s="26">
        <f t="shared" si="117"/>
        <v>16.552676285313648</v>
      </c>
      <c r="T318" s="203">
        <f t="shared" si="118"/>
        <v>9.624094110229386</v>
      </c>
      <c r="U318" s="77">
        <f t="shared" si="122"/>
        <v>68.351342771881747</v>
      </c>
      <c r="V318" s="4">
        <f t="shared" si="119"/>
        <v>111.64865722811825</v>
      </c>
      <c r="W318" s="4">
        <f t="shared" si="120"/>
        <v>248.35134277188175</v>
      </c>
      <c r="X318" s="35">
        <f t="shared" si="121"/>
        <v>136.70268554376349</v>
      </c>
      <c r="Y318" s="206">
        <f t="shared" si="103"/>
        <v>21.152690503218238</v>
      </c>
      <c r="Z318" s="193">
        <v>148.702</v>
      </c>
      <c r="AA318" s="19">
        <f t="shared" si="104"/>
        <v>1.386979390214399</v>
      </c>
      <c r="AB318" s="156"/>
    </row>
    <row r="319" spans="1:28">
      <c r="A319" s="23">
        <v>298</v>
      </c>
      <c r="B319" s="3" t="s">
        <v>11</v>
      </c>
      <c r="C319" s="183">
        <v>25</v>
      </c>
      <c r="D319" s="193">
        <f t="shared" si="100"/>
        <v>-12.86256014148511</v>
      </c>
      <c r="E319" s="20">
        <f t="shared" si="101"/>
        <v>-31.777256188782808</v>
      </c>
      <c r="F319" s="194">
        <f t="shared" si="105"/>
        <v>-15.701460697467834</v>
      </c>
      <c r="G319" s="20">
        <f t="shared" si="102"/>
        <v>71.626777731362367</v>
      </c>
      <c r="H319" s="5">
        <f t="shared" si="106"/>
        <v>71</v>
      </c>
      <c r="I319" s="5">
        <f t="shared" si="107"/>
        <v>37.606663881742008</v>
      </c>
      <c r="J319" s="29">
        <f t="shared" si="108"/>
        <v>4</v>
      </c>
      <c r="K319" s="29">
        <f t="shared" si="109"/>
        <v>46</v>
      </c>
      <c r="L319" s="29">
        <f t="shared" si="110"/>
        <v>30.426655526968034</v>
      </c>
      <c r="M319" s="175">
        <f t="shared" si="111"/>
        <v>4.7751185154241576</v>
      </c>
      <c r="N319" s="170">
        <f t="shared" si="112"/>
        <v>7.2248814845758424</v>
      </c>
      <c r="O319" s="14">
        <f t="shared" si="113"/>
        <v>16.775118515424158</v>
      </c>
      <c r="P319" s="50">
        <f t="shared" si="114"/>
        <v>6.9631904729513785</v>
      </c>
      <c r="Q319" s="50">
        <f t="shared" si="115"/>
        <v>16.513427503799694</v>
      </c>
      <c r="R319" s="44">
        <f t="shared" si="116"/>
        <v>6.9631904729513785</v>
      </c>
      <c r="S319" s="26">
        <f t="shared" si="117"/>
        <v>16.513427503799694</v>
      </c>
      <c r="T319" s="203">
        <f t="shared" si="118"/>
        <v>9.5502370308483151</v>
      </c>
      <c r="U319" s="77">
        <f t="shared" ref="U319:U350" si="123">ASIN((COS(D319*PI()/180)*SIN(G319*PI()/180))/(SIN(_z*PI()/180)))*180/PI()</f>
        <v>67.715340578934203</v>
      </c>
      <c r="V319" s="4">
        <f t="shared" si="119"/>
        <v>112.2846594210658</v>
      </c>
      <c r="W319" s="4">
        <f t="shared" si="120"/>
        <v>247.71534057893422</v>
      </c>
      <c r="X319" s="35">
        <f t="shared" si="121"/>
        <v>135.43068115786843</v>
      </c>
      <c r="Y319" s="206">
        <f t="shared" si="103"/>
        <v>20.817439858514888</v>
      </c>
      <c r="Z319" s="193">
        <v>148.66200000000001</v>
      </c>
      <c r="AA319" s="19">
        <f t="shared" si="104"/>
        <v>1.3877258706789308</v>
      </c>
      <c r="AB319" s="156"/>
    </row>
    <row r="320" spans="1:28">
      <c r="A320" s="23">
        <v>299</v>
      </c>
      <c r="B320" s="3" t="s">
        <v>11</v>
      </c>
      <c r="C320" s="183">
        <v>26</v>
      </c>
      <c r="D320" s="193">
        <f t="shared" si="100"/>
        <v>-13.194377285528278</v>
      </c>
      <c r="E320" s="20">
        <f t="shared" si="101"/>
        <v>-32.73060915780033</v>
      </c>
      <c r="F320" s="194">
        <f t="shared" si="105"/>
        <v>-15.828497966351136</v>
      </c>
      <c r="G320" s="20">
        <f t="shared" si="102"/>
        <v>71.075355481583784</v>
      </c>
      <c r="H320" s="5">
        <f t="shared" si="106"/>
        <v>71</v>
      </c>
      <c r="I320" s="5">
        <f t="shared" si="107"/>
        <v>4.521328895027068</v>
      </c>
      <c r="J320" s="29">
        <f t="shared" si="108"/>
        <v>4</v>
      </c>
      <c r="K320" s="29">
        <f t="shared" si="109"/>
        <v>44</v>
      </c>
      <c r="L320" s="29">
        <f t="shared" si="110"/>
        <v>18.085315580108272</v>
      </c>
      <c r="M320" s="175">
        <f t="shared" si="111"/>
        <v>4.7383570321055855</v>
      </c>
      <c r="N320" s="170">
        <f t="shared" si="112"/>
        <v>7.2616429678944145</v>
      </c>
      <c r="O320" s="14">
        <f t="shared" si="113"/>
        <v>16.738357032105586</v>
      </c>
      <c r="P320" s="50">
        <f t="shared" si="114"/>
        <v>6.9978346684552291</v>
      </c>
      <c r="Q320" s="50">
        <f t="shared" si="115"/>
        <v>16.474548732666399</v>
      </c>
      <c r="R320" s="44">
        <f t="shared" si="116"/>
        <v>6.9978346684552291</v>
      </c>
      <c r="S320" s="26">
        <f t="shared" si="117"/>
        <v>16.474548732666399</v>
      </c>
      <c r="T320" s="203">
        <f t="shared" si="118"/>
        <v>9.4767140642111691</v>
      </c>
      <c r="U320" s="77">
        <f t="shared" si="123"/>
        <v>67.083832175940344</v>
      </c>
      <c r="V320" s="4">
        <f t="shared" si="119"/>
        <v>112.91616782405966</v>
      </c>
      <c r="W320" s="4">
        <f t="shared" si="120"/>
        <v>247.08383217594036</v>
      </c>
      <c r="X320" s="35">
        <f t="shared" si="121"/>
        <v>134.16766435188072</v>
      </c>
      <c r="Y320" s="206">
        <f t="shared" si="103"/>
        <v>20.485622714471724</v>
      </c>
      <c r="Z320" s="193">
        <v>148.62200000000001</v>
      </c>
      <c r="AA320" s="19">
        <f t="shared" si="104"/>
        <v>1.3884729539459382</v>
      </c>
      <c r="AB320" s="156"/>
    </row>
    <row r="321" spans="1:28">
      <c r="A321" s="23">
        <v>300</v>
      </c>
      <c r="B321" s="3" t="s">
        <v>11</v>
      </c>
      <c r="C321" s="183">
        <v>27</v>
      </c>
      <c r="D321" s="193">
        <f t="shared" si="100"/>
        <v>-13.522659726213956</v>
      </c>
      <c r="E321" s="20">
        <f t="shared" si="101"/>
        <v>-33.686540536519146</v>
      </c>
      <c r="F321" s="194">
        <f t="shared" si="105"/>
        <v>-15.943161928951085</v>
      </c>
      <c r="G321" s="20">
        <f t="shared" si="102"/>
        <v>70.526583413298255</v>
      </c>
      <c r="H321" s="5">
        <f t="shared" si="106"/>
        <v>70</v>
      </c>
      <c r="I321" s="5">
        <f t="shared" si="107"/>
        <v>31.595004797895285</v>
      </c>
      <c r="J321" s="29">
        <f t="shared" si="108"/>
        <v>4</v>
      </c>
      <c r="K321" s="29">
        <f t="shared" si="109"/>
        <v>42</v>
      </c>
      <c r="L321" s="29">
        <f t="shared" si="110"/>
        <v>6.3800191915811411</v>
      </c>
      <c r="M321" s="175">
        <f t="shared" si="111"/>
        <v>4.7017722275532172</v>
      </c>
      <c r="N321" s="170">
        <f t="shared" si="112"/>
        <v>7.2982277724467828</v>
      </c>
      <c r="O321" s="14">
        <f t="shared" si="113"/>
        <v>16.701772227553217</v>
      </c>
      <c r="P321" s="50">
        <f t="shared" si="114"/>
        <v>7.0325084069642649</v>
      </c>
      <c r="Q321" s="50">
        <f t="shared" si="115"/>
        <v>16.436052862070699</v>
      </c>
      <c r="R321" s="44">
        <f t="shared" si="116"/>
        <v>7.0325084069642649</v>
      </c>
      <c r="S321" s="26">
        <f t="shared" si="117"/>
        <v>16.436052862070699</v>
      </c>
      <c r="T321" s="203">
        <f t="shared" si="118"/>
        <v>9.4035444551064344</v>
      </c>
      <c r="U321" s="77">
        <f t="shared" si="123"/>
        <v>66.456991031872576</v>
      </c>
      <c r="V321" s="4">
        <f t="shared" si="119"/>
        <v>113.54300896812742</v>
      </c>
      <c r="W321" s="4">
        <f t="shared" si="120"/>
        <v>246.45699103187258</v>
      </c>
      <c r="X321" s="35">
        <f t="shared" si="121"/>
        <v>132.91398206374515</v>
      </c>
      <c r="Y321" s="206">
        <f t="shared" si="103"/>
        <v>20.157340273786044</v>
      </c>
      <c r="Z321" s="193">
        <v>148.583</v>
      </c>
      <c r="AA321" s="19">
        <f t="shared" si="104"/>
        <v>1.389201941136887</v>
      </c>
      <c r="AB321" s="156"/>
    </row>
    <row r="322" spans="1:28">
      <c r="A322" s="23">
        <v>301</v>
      </c>
      <c r="B322" s="3" t="s">
        <v>11</v>
      </c>
      <c r="C322" s="183">
        <v>28</v>
      </c>
      <c r="D322" s="193">
        <f t="shared" si="100"/>
        <v>-13.847306328943967</v>
      </c>
      <c r="E322" s="20">
        <f t="shared" si="101"/>
        <v>-34.645095287294858</v>
      </c>
      <c r="F322" s="194">
        <f t="shared" si="105"/>
        <v>-16.045269291841208</v>
      </c>
      <c r="G322" s="20">
        <f t="shared" si="102"/>
        <v>69.980612764409884</v>
      </c>
      <c r="H322" s="5">
        <f t="shared" si="106"/>
        <v>69</v>
      </c>
      <c r="I322" s="5">
        <f t="shared" si="107"/>
        <v>58.836765864593019</v>
      </c>
      <c r="J322" s="29">
        <f t="shared" si="108"/>
        <v>4</v>
      </c>
      <c r="K322" s="29">
        <f t="shared" si="109"/>
        <v>39</v>
      </c>
      <c r="L322" s="29">
        <f t="shared" si="110"/>
        <v>55.347063458372077</v>
      </c>
      <c r="M322" s="175">
        <f t="shared" si="111"/>
        <v>4.6653741842939924</v>
      </c>
      <c r="N322" s="170">
        <f t="shared" si="112"/>
        <v>7.3346258157060076</v>
      </c>
      <c r="O322" s="14">
        <f t="shared" si="113"/>
        <v>16.665374184293992</v>
      </c>
      <c r="P322" s="50">
        <f t="shared" si="114"/>
        <v>7.0672046608419876</v>
      </c>
      <c r="Q322" s="50">
        <f t="shared" si="115"/>
        <v>16.397953029429971</v>
      </c>
      <c r="R322" s="44">
        <f t="shared" si="116"/>
        <v>7.0672046608419876</v>
      </c>
      <c r="S322" s="26">
        <f t="shared" si="117"/>
        <v>16.397953029429971</v>
      </c>
      <c r="T322" s="203">
        <f t="shared" si="118"/>
        <v>9.3307483685879831</v>
      </c>
      <c r="U322" s="77">
        <f t="shared" si="123"/>
        <v>65.834994873884483</v>
      </c>
      <c r="V322" s="4">
        <f t="shared" si="119"/>
        <v>114.16500512611552</v>
      </c>
      <c r="W322" s="4">
        <f t="shared" si="120"/>
        <v>245.83499487388448</v>
      </c>
      <c r="X322" s="35">
        <f t="shared" si="121"/>
        <v>131.66998974776897</v>
      </c>
      <c r="Y322" s="206">
        <f t="shared" si="103"/>
        <v>19.832693671056035</v>
      </c>
      <c r="Z322" s="193">
        <v>148.54300000000001</v>
      </c>
      <c r="AA322" s="19">
        <f t="shared" si="104"/>
        <v>1.389950216846886</v>
      </c>
      <c r="AB322" s="156"/>
    </row>
    <row r="323" spans="1:28">
      <c r="A323" s="23">
        <v>302</v>
      </c>
      <c r="B323" s="3" t="s">
        <v>11</v>
      </c>
      <c r="C323" s="183">
        <v>29</v>
      </c>
      <c r="D323" s="193">
        <f t="shared" si="100"/>
        <v>-14.168216058977649</v>
      </c>
      <c r="E323" s="20">
        <f t="shared" si="101"/>
        <v>-35.606315863558684</v>
      </c>
      <c r="F323" s="194">
        <f t="shared" si="105"/>
        <v>-16.134649765213062</v>
      </c>
      <c r="G323" s="20">
        <f t="shared" si="102"/>
        <v>69.437601865231088</v>
      </c>
      <c r="H323" s="5">
        <f t="shared" si="106"/>
        <v>69</v>
      </c>
      <c r="I323" s="5">
        <f t="shared" si="107"/>
        <v>26.256111913865254</v>
      </c>
      <c r="J323" s="29">
        <f t="shared" si="108"/>
        <v>4</v>
      </c>
      <c r="K323" s="29">
        <f t="shared" si="109"/>
        <v>37</v>
      </c>
      <c r="L323" s="29">
        <f t="shared" si="110"/>
        <v>45.024447655461017</v>
      </c>
      <c r="M323" s="175">
        <f t="shared" si="111"/>
        <v>4.6291734576820733</v>
      </c>
      <c r="N323" s="170">
        <f t="shared" si="112"/>
        <v>7.3708265423179267</v>
      </c>
      <c r="O323" s="14">
        <f t="shared" si="113"/>
        <v>16.629173457682072</v>
      </c>
      <c r="P323" s="50">
        <f t="shared" si="114"/>
        <v>7.1019157128977088</v>
      </c>
      <c r="Q323" s="50">
        <f t="shared" si="115"/>
        <v>16.360262628261854</v>
      </c>
      <c r="R323" s="44">
        <f t="shared" si="116"/>
        <v>7.1019157128977088</v>
      </c>
      <c r="S323" s="26">
        <f t="shared" si="117"/>
        <v>16.360262628261854</v>
      </c>
      <c r="T323" s="203">
        <f t="shared" si="118"/>
        <v>9.2583469153641449</v>
      </c>
      <c r="U323" s="77">
        <f t="shared" si="123"/>
        <v>65.218025800331617</v>
      </c>
      <c r="V323" s="4">
        <f t="shared" si="119"/>
        <v>114.78197419966838</v>
      </c>
      <c r="W323" s="4">
        <f t="shared" si="120"/>
        <v>245.21802580033162</v>
      </c>
      <c r="X323" s="35">
        <f t="shared" si="121"/>
        <v>130.43605160066323</v>
      </c>
      <c r="Y323" s="206">
        <f t="shared" si="103"/>
        <v>19.511783941022351</v>
      </c>
      <c r="Z323" s="193">
        <v>148.50399999999999</v>
      </c>
      <c r="AA323" s="19">
        <f t="shared" si="104"/>
        <v>1.3906803679067259</v>
      </c>
      <c r="AB323" s="156"/>
    </row>
    <row r="324" spans="1:28">
      <c r="A324" s="23">
        <v>303</v>
      </c>
      <c r="B324" s="3" t="s">
        <v>11</v>
      </c>
      <c r="C324" s="183">
        <v>30</v>
      </c>
      <c r="D324" s="193">
        <f t="shared" si="100"/>
        <v>-14.485288015596467</v>
      </c>
      <c r="E324" s="20">
        <f t="shared" si="101"/>
        <v>-36.570242121448466</v>
      </c>
      <c r="F324" s="194">
        <f t="shared" si="105"/>
        <v>-16.211146279303861</v>
      </c>
      <c r="G324" s="20">
        <f t="shared" si="102"/>
        <v>68.897716321794462</v>
      </c>
      <c r="H324" s="5">
        <f t="shared" si="106"/>
        <v>68</v>
      </c>
      <c r="I324" s="5">
        <f t="shared" si="107"/>
        <v>53.862979307667729</v>
      </c>
      <c r="J324" s="29">
        <f t="shared" si="108"/>
        <v>4</v>
      </c>
      <c r="K324" s="29">
        <f t="shared" si="109"/>
        <v>35</v>
      </c>
      <c r="L324" s="29">
        <f t="shared" si="110"/>
        <v>35.451917230670915</v>
      </c>
      <c r="M324" s="175">
        <f t="shared" si="111"/>
        <v>4.5931810881196302</v>
      </c>
      <c r="N324" s="170">
        <f t="shared" si="112"/>
        <v>7.4068189118803698</v>
      </c>
      <c r="O324" s="14">
        <f t="shared" si="113"/>
        <v>16.593181088119628</v>
      </c>
      <c r="P324" s="50">
        <f t="shared" si="114"/>
        <v>7.1366331405586392</v>
      </c>
      <c r="Q324" s="50">
        <f t="shared" si="115"/>
        <v>16.322995316797897</v>
      </c>
      <c r="R324" s="44">
        <f t="shared" si="116"/>
        <v>7.1366331405586392</v>
      </c>
      <c r="S324" s="26">
        <f t="shared" si="117"/>
        <v>16.322995316797897</v>
      </c>
      <c r="T324" s="203">
        <f t="shared" si="118"/>
        <v>9.1863621762392569</v>
      </c>
      <c r="U324" s="77">
        <f t="shared" si="123"/>
        <v>64.606270388960439</v>
      </c>
      <c r="V324" s="4">
        <f t="shared" si="119"/>
        <v>115.39372961103956</v>
      </c>
      <c r="W324" s="4">
        <f t="shared" si="120"/>
        <v>244.60627038896044</v>
      </c>
      <c r="X324" s="35">
        <f t="shared" si="121"/>
        <v>129.21254077792088</v>
      </c>
      <c r="Y324" s="206">
        <f t="shared" si="103"/>
        <v>19.194711984403533</v>
      </c>
      <c r="Z324" s="193">
        <v>148.465</v>
      </c>
      <c r="AA324" s="19">
        <f t="shared" si="104"/>
        <v>1.3914110944482876</v>
      </c>
      <c r="AB324" s="156"/>
    </row>
    <row r="325" spans="1:28">
      <c r="A325" s="23">
        <v>304</v>
      </c>
      <c r="B325" s="3" t="s">
        <v>11</v>
      </c>
      <c r="C325" s="183">
        <v>31</v>
      </c>
      <c r="D325" s="193">
        <f t="shared" si="100"/>
        <v>-14.798421468712627</v>
      </c>
      <c r="E325" s="20">
        <f t="shared" si="101"/>
        <v>-37.536911231458909</v>
      </c>
      <c r="F325" s="194">
        <f t="shared" si="105"/>
        <v>-16.274615185708136</v>
      </c>
      <c r="G325" s="20">
        <f t="shared" si="102"/>
        <v>68.361129190727425</v>
      </c>
      <c r="H325" s="5">
        <f t="shared" si="106"/>
        <v>68</v>
      </c>
      <c r="I325" s="5">
        <f t="shared" si="107"/>
        <v>21.6677514436455</v>
      </c>
      <c r="J325" s="29">
        <f t="shared" si="108"/>
        <v>4</v>
      </c>
      <c r="K325" s="29">
        <f t="shared" si="109"/>
        <v>33</v>
      </c>
      <c r="L325" s="29">
        <f t="shared" si="110"/>
        <v>26.671005774582</v>
      </c>
      <c r="M325" s="175">
        <f t="shared" si="111"/>
        <v>4.5574086127151618</v>
      </c>
      <c r="N325" s="170">
        <f t="shared" si="112"/>
        <v>7.4425913872848382</v>
      </c>
      <c r="O325" s="14">
        <f t="shared" si="113"/>
        <v>16.557408612715161</v>
      </c>
      <c r="P325" s="50">
        <f t="shared" si="114"/>
        <v>7.1713478008563696</v>
      </c>
      <c r="Q325" s="50">
        <f t="shared" si="115"/>
        <v>16.286165026286692</v>
      </c>
      <c r="R325" s="44">
        <f t="shared" si="116"/>
        <v>7.1713478008563696</v>
      </c>
      <c r="S325" s="26">
        <f t="shared" si="117"/>
        <v>16.286165026286692</v>
      </c>
      <c r="T325" s="203">
        <f t="shared" si="118"/>
        <v>9.1148172254303219</v>
      </c>
      <c r="U325" s="77">
        <f t="shared" si="123"/>
        <v>63.999919799375313</v>
      </c>
      <c r="V325" s="4">
        <f t="shared" si="119"/>
        <v>116.00008020062469</v>
      </c>
      <c r="W325" s="4">
        <f t="shared" si="120"/>
        <v>243.99991979937531</v>
      </c>
      <c r="X325" s="35">
        <f t="shared" si="121"/>
        <v>127.99983959875061</v>
      </c>
      <c r="Y325" s="206">
        <f t="shared" si="103"/>
        <v>18.881578531287374</v>
      </c>
      <c r="Z325" s="193">
        <v>148.42699999999999</v>
      </c>
      <c r="AA325" s="19">
        <f t="shared" si="104"/>
        <v>1.3921236385257314</v>
      </c>
      <c r="AB325" s="156"/>
    </row>
    <row r="326" spans="1:28">
      <c r="A326" s="23">
        <v>305</v>
      </c>
      <c r="B326" s="3" t="s">
        <v>12</v>
      </c>
      <c r="C326" s="183">
        <v>1</v>
      </c>
      <c r="D326" s="193">
        <f t="shared" si="100"/>
        <v>-15.107515897953482</v>
      </c>
      <c r="E326" s="20">
        <f t="shared" si="101"/>
        <v>-38.506357590332563</v>
      </c>
      <c r="F326" s="194">
        <f t="shared" si="105"/>
        <v>-16.324926443330092</v>
      </c>
      <c r="G326" s="20">
        <f t="shared" si="102"/>
        <v>67.828021144238676</v>
      </c>
      <c r="H326" s="5">
        <f t="shared" si="106"/>
        <v>67</v>
      </c>
      <c r="I326" s="5">
        <f t="shared" si="107"/>
        <v>49.681268654320547</v>
      </c>
      <c r="J326" s="29">
        <f t="shared" si="108"/>
        <v>4</v>
      </c>
      <c r="K326" s="29">
        <f t="shared" si="109"/>
        <v>31</v>
      </c>
      <c r="L326" s="29">
        <f t="shared" si="110"/>
        <v>18.725074617282189</v>
      </c>
      <c r="M326" s="175">
        <f t="shared" si="111"/>
        <v>4.521868076282578</v>
      </c>
      <c r="N326" s="170">
        <f t="shared" si="112"/>
        <v>7.478131923717422</v>
      </c>
      <c r="O326" s="14">
        <f t="shared" si="113"/>
        <v>16.52186807628258</v>
      </c>
      <c r="P326" s="50">
        <f t="shared" si="114"/>
        <v>7.2060498163285871</v>
      </c>
      <c r="Q326" s="50">
        <f t="shared" si="115"/>
        <v>16.249785968893747</v>
      </c>
      <c r="R326" s="44">
        <f t="shared" si="116"/>
        <v>7.2060498163285871</v>
      </c>
      <c r="S326" s="26">
        <f t="shared" si="117"/>
        <v>16.249785968893747</v>
      </c>
      <c r="T326" s="203">
        <f t="shared" si="118"/>
        <v>9.0437361525651596</v>
      </c>
      <c r="U326" s="77">
        <f t="shared" si="123"/>
        <v>63.399169868806851</v>
      </c>
      <c r="V326" s="4">
        <f t="shared" si="119"/>
        <v>116.60083013119315</v>
      </c>
      <c r="W326" s="4">
        <f t="shared" si="120"/>
        <v>243.39916986880684</v>
      </c>
      <c r="X326" s="35">
        <f t="shared" si="121"/>
        <v>126.79833973761369</v>
      </c>
      <c r="Y326" s="206">
        <f t="shared" si="103"/>
        <v>18.572484102046516</v>
      </c>
      <c r="Z326" s="193">
        <v>148.38900000000001</v>
      </c>
      <c r="AA326" s="19">
        <f t="shared" si="104"/>
        <v>1.3928367300859745</v>
      </c>
      <c r="AB326" s="156"/>
    </row>
    <row r="327" spans="1:28">
      <c r="A327" s="23">
        <v>306</v>
      </c>
      <c r="B327" s="3" t="s">
        <v>12</v>
      </c>
      <c r="C327" s="183">
        <v>2</v>
      </c>
      <c r="D327" s="193">
        <f t="shared" si="100"/>
        <v>-15.412471034248453</v>
      </c>
      <c r="E327" s="20">
        <f t="shared" si="101"/>
        <v>-39.478612733432662</v>
      </c>
      <c r="F327" s="194">
        <f t="shared" si="105"/>
        <v>-16.361963788751929</v>
      </c>
      <c r="G327" s="20">
        <f t="shared" si="102"/>
        <v>67.298580623638841</v>
      </c>
      <c r="H327" s="5">
        <f t="shared" si="106"/>
        <v>67</v>
      </c>
      <c r="I327" s="5">
        <f t="shared" si="107"/>
        <v>17.914837418330478</v>
      </c>
      <c r="J327" s="29">
        <f t="shared" si="108"/>
        <v>4</v>
      </c>
      <c r="K327" s="29">
        <f t="shared" si="109"/>
        <v>29</v>
      </c>
      <c r="L327" s="29">
        <f t="shared" si="110"/>
        <v>11.659349673321913</v>
      </c>
      <c r="M327" s="175">
        <f t="shared" si="111"/>
        <v>4.4865720415759229</v>
      </c>
      <c r="N327" s="170">
        <f t="shared" si="112"/>
        <v>7.5134279584240771</v>
      </c>
      <c r="O327" s="14">
        <f t="shared" si="113"/>
        <v>16.486572041575922</v>
      </c>
      <c r="P327" s="50">
        <f t="shared" si="114"/>
        <v>7.240728561944878</v>
      </c>
      <c r="Q327" s="50">
        <f t="shared" si="115"/>
        <v>16.213872645096725</v>
      </c>
      <c r="R327" s="44">
        <f t="shared" si="116"/>
        <v>7.240728561944878</v>
      </c>
      <c r="S327" s="26">
        <f t="shared" si="117"/>
        <v>16.213872645096725</v>
      </c>
      <c r="T327" s="203">
        <f t="shared" si="118"/>
        <v>8.9731440831518476</v>
      </c>
      <c r="U327" s="77">
        <f t="shared" si="123"/>
        <v>62.804221200111307</v>
      </c>
      <c r="V327" s="4">
        <f t="shared" si="119"/>
        <v>117.1957787998887</v>
      </c>
      <c r="W327" s="4">
        <f t="shared" si="120"/>
        <v>242.8042212001113</v>
      </c>
      <c r="X327" s="35">
        <f t="shared" si="121"/>
        <v>125.6084424002226</v>
      </c>
      <c r="Y327" s="206">
        <f t="shared" si="103"/>
        <v>18.267528965751545</v>
      </c>
      <c r="Z327" s="193">
        <v>148.351</v>
      </c>
      <c r="AA327" s="19">
        <f t="shared" si="104"/>
        <v>1.3935503696900402</v>
      </c>
      <c r="AB327" s="156"/>
    </row>
    <row r="328" spans="1:28">
      <c r="A328" s="23">
        <v>307</v>
      </c>
      <c r="B328" s="3" t="s">
        <v>12</v>
      </c>
      <c r="C328" s="183">
        <v>3</v>
      </c>
      <c r="D328" s="193">
        <f t="shared" si="100"/>
        <v>-15.713186903937906</v>
      </c>
      <c r="E328" s="20">
        <f t="shared" si="101"/>
        <v>-40.453705247853016</v>
      </c>
      <c r="F328" s="194">
        <f t="shared" si="105"/>
        <v>-16.385624890811009</v>
      </c>
      <c r="G328" s="20">
        <f t="shared" si="102"/>
        <v>66.773003979691467</v>
      </c>
      <c r="H328" s="5">
        <f t="shared" si="106"/>
        <v>66</v>
      </c>
      <c r="I328" s="5">
        <f t="shared" si="107"/>
        <v>46.380238781488003</v>
      </c>
      <c r="J328" s="29">
        <f t="shared" si="108"/>
        <v>4</v>
      </c>
      <c r="K328" s="29">
        <f t="shared" si="109"/>
        <v>27</v>
      </c>
      <c r="L328" s="29">
        <f t="shared" si="110"/>
        <v>5.520955125952014</v>
      </c>
      <c r="M328" s="175">
        <f t="shared" si="111"/>
        <v>4.4515335986460975</v>
      </c>
      <c r="N328" s="170">
        <f t="shared" si="112"/>
        <v>7.5484664013539025</v>
      </c>
      <c r="O328" s="14">
        <f t="shared" si="113"/>
        <v>16.451533598646098</v>
      </c>
      <c r="P328" s="50">
        <f t="shared" si="114"/>
        <v>7.2753726531737186</v>
      </c>
      <c r="Q328" s="50">
        <f t="shared" si="115"/>
        <v>16.178439850465914</v>
      </c>
      <c r="R328" s="44">
        <f t="shared" si="116"/>
        <v>7.2753726531737186</v>
      </c>
      <c r="S328" s="26">
        <f t="shared" si="117"/>
        <v>16.178439850465914</v>
      </c>
      <c r="T328" s="203">
        <f t="shared" si="118"/>
        <v>8.9030671972921951</v>
      </c>
      <c r="U328" s="77">
        <f t="shared" si="123"/>
        <v>62.215279240838491</v>
      </c>
      <c r="V328" s="4">
        <f t="shared" si="119"/>
        <v>117.7847207591615</v>
      </c>
      <c r="W328" s="4">
        <f t="shared" si="120"/>
        <v>242.2152792408385</v>
      </c>
      <c r="X328" s="35">
        <f t="shared" si="121"/>
        <v>124.430558481677</v>
      </c>
      <c r="Y328" s="206">
        <f t="shared" si="103"/>
        <v>17.966813096062094</v>
      </c>
      <c r="Z328" s="193">
        <v>148.31399999999999</v>
      </c>
      <c r="AA328" s="19">
        <f t="shared" si="104"/>
        <v>1.3942457564398238</v>
      </c>
      <c r="AB328" s="156"/>
    </row>
    <row r="329" spans="1:28">
      <c r="A329" s="23">
        <v>308</v>
      </c>
      <c r="B329" s="3" t="s">
        <v>12</v>
      </c>
      <c r="C329" s="183">
        <v>4</v>
      </c>
      <c r="D329" s="193">
        <f t="shared" si="100"/>
        <v>-16.009563875417175</v>
      </c>
      <c r="E329" s="20">
        <f t="shared" si="101"/>
        <v>-41.43166068653904</v>
      </c>
      <c r="F329" s="194">
        <f t="shared" si="105"/>
        <v>-16.395821489198109</v>
      </c>
      <c r="G329" s="20">
        <f t="shared" si="102"/>
        <v>66.251495597956449</v>
      </c>
      <c r="H329" s="5">
        <f t="shared" si="106"/>
        <v>66</v>
      </c>
      <c r="I329" s="5">
        <f t="shared" si="107"/>
        <v>15.089735877386943</v>
      </c>
      <c r="J329" s="29">
        <f t="shared" si="108"/>
        <v>4</v>
      </c>
      <c r="K329" s="29">
        <f t="shared" si="109"/>
        <v>25</v>
      </c>
      <c r="L329" s="29">
        <f t="shared" si="110"/>
        <v>0.3589435095477711</v>
      </c>
      <c r="M329" s="175">
        <f t="shared" si="111"/>
        <v>4.4167663731970972</v>
      </c>
      <c r="N329" s="170">
        <f t="shared" si="112"/>
        <v>7.5832336268029028</v>
      </c>
      <c r="O329" s="14">
        <f t="shared" si="113"/>
        <v>16.416766373197099</v>
      </c>
      <c r="P329" s="50">
        <f t="shared" si="114"/>
        <v>7.3099699353162677</v>
      </c>
      <c r="Q329" s="50">
        <f t="shared" si="115"/>
        <v>16.143502681710462</v>
      </c>
      <c r="R329" s="44">
        <f t="shared" si="116"/>
        <v>7.3099699353162677</v>
      </c>
      <c r="S329" s="26">
        <f t="shared" si="117"/>
        <v>16.143502681710462</v>
      </c>
      <c r="T329" s="203">
        <f t="shared" si="118"/>
        <v>8.8335327463941944</v>
      </c>
      <c r="U329" s="77">
        <f t="shared" si="123"/>
        <v>61.632554352104201</v>
      </c>
      <c r="V329" s="4">
        <f t="shared" si="119"/>
        <v>118.36744564789581</v>
      </c>
      <c r="W329" s="4">
        <f t="shared" si="120"/>
        <v>241.63255435210419</v>
      </c>
      <c r="X329" s="35">
        <f t="shared" si="121"/>
        <v>123.26510870420839</v>
      </c>
      <c r="Y329" s="206">
        <f t="shared" si="103"/>
        <v>17.670436124582825</v>
      </c>
      <c r="Z329" s="193">
        <v>148.27699999999999</v>
      </c>
      <c r="AA329" s="19">
        <f t="shared" si="104"/>
        <v>1.3949416638203147</v>
      </c>
      <c r="AB329" s="156"/>
    </row>
    <row r="330" spans="1:28">
      <c r="A330" s="23">
        <v>309</v>
      </c>
      <c r="B330" s="3" t="s">
        <v>12</v>
      </c>
      <c r="C330" s="183">
        <v>5</v>
      </c>
      <c r="D330" s="193">
        <f t="shared" si="100"/>
        <v>-16.301502708321244</v>
      </c>
      <c r="E330" s="20">
        <f t="shared" si="101"/>
        <v>-42.412501483709562</v>
      </c>
      <c r="F330" s="194">
        <f t="shared" si="105"/>
        <v>-16.392479516907052</v>
      </c>
      <c r="G330" s="20">
        <f t="shared" si="102"/>
        <v>65.734268007156814</v>
      </c>
      <c r="H330" s="5">
        <f t="shared" si="106"/>
        <v>65</v>
      </c>
      <c r="I330" s="5">
        <f t="shared" si="107"/>
        <v>44.056080429408837</v>
      </c>
      <c r="J330" s="29">
        <f t="shared" si="108"/>
        <v>4</v>
      </c>
      <c r="K330" s="29">
        <f t="shared" si="109"/>
        <v>22</v>
      </c>
      <c r="L330" s="29">
        <f t="shared" si="110"/>
        <v>56.224321717635348</v>
      </c>
      <c r="M330" s="175">
        <f t="shared" si="111"/>
        <v>4.3822845338104539</v>
      </c>
      <c r="N330" s="170">
        <f t="shared" si="112"/>
        <v>7.6177154661895461</v>
      </c>
      <c r="O330" s="14">
        <f t="shared" si="113"/>
        <v>16.382284533810456</v>
      </c>
      <c r="P330" s="50">
        <f t="shared" si="114"/>
        <v>7.3445074742410954</v>
      </c>
      <c r="Q330" s="50">
        <f t="shared" si="115"/>
        <v>16.109076541862006</v>
      </c>
      <c r="R330" s="44">
        <f t="shared" si="116"/>
        <v>7.3445074742410954</v>
      </c>
      <c r="S330" s="26">
        <f t="shared" si="117"/>
        <v>16.109076541862006</v>
      </c>
      <c r="T330" s="203">
        <f t="shared" si="118"/>
        <v>8.7645690676209114</v>
      </c>
      <c r="U330" s="77">
        <f t="shared" si="123"/>
        <v>61.056261865904382</v>
      </c>
      <c r="V330" s="4">
        <f t="shared" si="119"/>
        <v>118.94373813409561</v>
      </c>
      <c r="W330" s="4">
        <f t="shared" si="120"/>
        <v>241.05626186590439</v>
      </c>
      <c r="X330" s="35">
        <f t="shared" si="121"/>
        <v>122.11252373180878</v>
      </c>
      <c r="Y330" s="206">
        <f t="shared" si="103"/>
        <v>17.378497291678755</v>
      </c>
      <c r="Z330" s="193">
        <v>148.24100000000001</v>
      </c>
      <c r="AA330" s="19">
        <f t="shared" si="104"/>
        <v>1.3956192631018984</v>
      </c>
      <c r="AB330" s="156"/>
    </row>
    <row r="331" spans="1:28">
      <c r="A331" s="23">
        <v>310</v>
      </c>
      <c r="B331" s="3" t="s">
        <v>12</v>
      </c>
      <c r="C331" s="183">
        <v>6</v>
      </c>
      <c r="D331" s="193">
        <f t="shared" si="100"/>
        <v>-16.588904605247244</v>
      </c>
      <c r="E331" s="20">
        <f t="shared" si="101"/>
        <v>-43.396246871883569</v>
      </c>
      <c r="F331" s="194">
        <f t="shared" si="105"/>
        <v>-16.375539206385366</v>
      </c>
      <c r="G331" s="20">
        <f t="shared" si="102"/>
        <v>65.221541968465004</v>
      </c>
      <c r="H331" s="5">
        <f t="shared" si="106"/>
        <v>65</v>
      </c>
      <c r="I331" s="5">
        <f t="shared" si="107"/>
        <v>13.292518107900264</v>
      </c>
      <c r="J331" s="29">
        <f t="shared" si="108"/>
        <v>4</v>
      </c>
      <c r="K331" s="29">
        <f t="shared" si="109"/>
        <v>20</v>
      </c>
      <c r="L331" s="29">
        <f t="shared" si="110"/>
        <v>53.170072431601056</v>
      </c>
      <c r="M331" s="175">
        <f t="shared" si="111"/>
        <v>4.348102797897667</v>
      </c>
      <c r="N331" s="170">
        <f t="shared" si="112"/>
        <v>7.651897202102333</v>
      </c>
      <c r="O331" s="14">
        <f t="shared" si="113"/>
        <v>16.348102797897667</v>
      </c>
      <c r="P331" s="50">
        <f t="shared" si="114"/>
        <v>7.3789715486625767</v>
      </c>
      <c r="Q331" s="50">
        <f t="shared" si="115"/>
        <v>16.075177144457911</v>
      </c>
      <c r="R331" s="44">
        <f t="shared" si="116"/>
        <v>7.3789715486625767</v>
      </c>
      <c r="S331" s="26">
        <f t="shared" si="117"/>
        <v>16.075177144457911</v>
      </c>
      <c r="T331" s="203">
        <f t="shared" si="118"/>
        <v>8.6962055957953339</v>
      </c>
      <c r="U331" s="77">
        <f t="shared" si="123"/>
        <v>60.486622129404701</v>
      </c>
      <c r="V331" s="4">
        <f t="shared" si="119"/>
        <v>119.51337787059529</v>
      </c>
      <c r="W331" s="4">
        <f t="shared" si="120"/>
        <v>240.48662212940471</v>
      </c>
      <c r="X331" s="35">
        <f t="shared" si="121"/>
        <v>120.97324425880942</v>
      </c>
      <c r="Y331" s="206">
        <f t="shared" si="103"/>
        <v>17.091095394752756</v>
      </c>
      <c r="Z331" s="193">
        <v>148.20500000000001</v>
      </c>
      <c r="AA331" s="19">
        <f t="shared" si="104"/>
        <v>1.3962973562238394</v>
      </c>
      <c r="AB331" s="156"/>
    </row>
    <row r="332" spans="1:28">
      <c r="A332" s="23">
        <v>311</v>
      </c>
      <c r="B332" s="3" t="s">
        <v>12</v>
      </c>
      <c r="C332" s="183">
        <v>7</v>
      </c>
      <c r="D332" s="193">
        <f t="shared" si="100"/>
        <v>-16.871671266004398</v>
      </c>
      <c r="E332" s="20">
        <f t="shared" si="101"/>
        <v>-44.382912800835015</v>
      </c>
      <c r="F332" s="194">
        <f t="shared" si="105"/>
        <v>-16.344955179254885</v>
      </c>
      <c r="G332" s="20">
        <f t="shared" si="102"/>
        <v>64.713546543471708</v>
      </c>
      <c r="H332" s="5">
        <f t="shared" si="106"/>
        <v>64</v>
      </c>
      <c r="I332" s="5">
        <f t="shared" si="107"/>
        <v>42.812792608302459</v>
      </c>
      <c r="J332" s="29">
        <f t="shared" si="108"/>
        <v>4</v>
      </c>
      <c r="K332" s="29">
        <f t="shared" si="109"/>
        <v>18</v>
      </c>
      <c r="L332" s="29">
        <f t="shared" si="110"/>
        <v>51.251170433209836</v>
      </c>
      <c r="M332" s="175">
        <f t="shared" si="111"/>
        <v>4.3142364362314467</v>
      </c>
      <c r="N332" s="170">
        <f t="shared" si="112"/>
        <v>7.6857635637685533</v>
      </c>
      <c r="O332" s="14">
        <f t="shared" si="113"/>
        <v>16.314236436231447</v>
      </c>
      <c r="P332" s="50">
        <f t="shared" si="114"/>
        <v>7.4133476441143049</v>
      </c>
      <c r="Q332" s="50">
        <f t="shared" si="115"/>
        <v>16.0418205165772</v>
      </c>
      <c r="R332" s="44">
        <f t="shared" si="116"/>
        <v>7.4133476441143049</v>
      </c>
      <c r="S332" s="26">
        <f t="shared" si="117"/>
        <v>16.0418205165772</v>
      </c>
      <c r="T332" s="203">
        <f t="shared" si="118"/>
        <v>8.6284728724628952</v>
      </c>
      <c r="U332" s="77">
        <f t="shared" si="123"/>
        <v>59.923860534635992</v>
      </c>
      <c r="V332" s="4">
        <f t="shared" si="119"/>
        <v>120.07613946536401</v>
      </c>
      <c r="W332" s="4">
        <f t="shared" si="120"/>
        <v>239.92386053463599</v>
      </c>
      <c r="X332" s="35">
        <f t="shared" si="121"/>
        <v>119.84772106927198</v>
      </c>
      <c r="Y332" s="206">
        <f t="shared" si="103"/>
        <v>16.808328733995602</v>
      </c>
      <c r="Z332" s="193">
        <v>148.16900000000001</v>
      </c>
      <c r="AA332" s="19">
        <f t="shared" si="104"/>
        <v>1.3969759436661413</v>
      </c>
      <c r="AB332" s="156"/>
    </row>
    <row r="333" spans="1:28">
      <c r="A333" s="23">
        <v>312</v>
      </c>
      <c r="B333" s="3" t="s">
        <v>12</v>
      </c>
      <c r="C333" s="183">
        <v>8</v>
      </c>
      <c r="D333" s="193">
        <f t="shared" si="100"/>
        <v>-17.149704944370875</v>
      </c>
      <c r="E333" s="20">
        <f t="shared" si="101"/>
        <v>-45.372511858808572</v>
      </c>
      <c r="F333" s="194">
        <f t="shared" si="105"/>
        <v>-16.300696519490121</v>
      </c>
      <c r="G333" s="20">
        <f t="shared" si="102"/>
        <v>64.210519138471739</v>
      </c>
      <c r="H333" s="5">
        <f t="shared" si="106"/>
        <v>64</v>
      </c>
      <c r="I333" s="5">
        <f t="shared" si="107"/>
        <v>12.631148308304319</v>
      </c>
      <c r="J333" s="29">
        <f t="shared" si="108"/>
        <v>4</v>
      </c>
      <c r="K333" s="29">
        <f t="shared" si="109"/>
        <v>16</v>
      </c>
      <c r="L333" s="29">
        <f t="shared" si="110"/>
        <v>50.524593233217274</v>
      </c>
      <c r="M333" s="175">
        <f t="shared" si="111"/>
        <v>4.2807012758981156</v>
      </c>
      <c r="N333" s="170">
        <f t="shared" si="112"/>
        <v>7.7192987241018844</v>
      </c>
      <c r="O333" s="14">
        <f t="shared" si="113"/>
        <v>16.280701275898117</v>
      </c>
      <c r="P333" s="50">
        <f t="shared" si="114"/>
        <v>7.447620448777049</v>
      </c>
      <c r="Q333" s="50">
        <f t="shared" si="115"/>
        <v>16.009023000573283</v>
      </c>
      <c r="R333" s="44">
        <f t="shared" si="116"/>
        <v>7.447620448777049</v>
      </c>
      <c r="S333" s="26">
        <f t="shared" si="117"/>
        <v>16.009023000573283</v>
      </c>
      <c r="T333" s="203">
        <f t="shared" si="118"/>
        <v>8.5614025517962347</v>
      </c>
      <c r="U333" s="77">
        <f t="shared" si="123"/>
        <v>59.368207531924583</v>
      </c>
      <c r="V333" s="4">
        <f t="shared" si="119"/>
        <v>120.63179246807542</v>
      </c>
      <c r="W333" s="4">
        <f t="shared" si="120"/>
        <v>239.36820753192458</v>
      </c>
      <c r="X333" s="35">
        <f t="shared" si="121"/>
        <v>118.73641506384917</v>
      </c>
      <c r="Y333" s="206">
        <f t="shared" si="103"/>
        <v>16.530295055629125</v>
      </c>
      <c r="Z333" s="193">
        <v>148.13399999999999</v>
      </c>
      <c r="AA333" s="19">
        <f t="shared" si="104"/>
        <v>1.3976361558281352</v>
      </c>
      <c r="AB333" s="156"/>
    </row>
    <row r="334" spans="1:28">
      <c r="A334" s="23">
        <v>313</v>
      </c>
      <c r="B334" s="3" t="s">
        <v>12</v>
      </c>
      <c r="C334" s="183">
        <v>9</v>
      </c>
      <c r="D334" s="193">
        <f t="shared" si="100"/>
        <v>-17.42290850732865</v>
      </c>
      <c r="E334" s="20">
        <f t="shared" si="101"/>
        <v>-46.365053196347453</v>
      </c>
      <c r="F334" s="194">
        <f t="shared" si="105"/>
        <v>-16.242746829962094</v>
      </c>
      <c r="G334" s="20">
        <f t="shared" si="102"/>
        <v>63.71270552257505</v>
      </c>
      <c r="H334" s="5">
        <f t="shared" si="106"/>
        <v>63</v>
      </c>
      <c r="I334" s="5">
        <f t="shared" si="107"/>
        <v>42.762331354502976</v>
      </c>
      <c r="J334" s="29">
        <f t="shared" si="108"/>
        <v>4</v>
      </c>
      <c r="K334" s="29">
        <f t="shared" si="109"/>
        <v>14</v>
      </c>
      <c r="L334" s="29">
        <f t="shared" si="110"/>
        <v>51.049325418011904</v>
      </c>
      <c r="M334" s="175">
        <f t="shared" si="111"/>
        <v>4.2475137015050031</v>
      </c>
      <c r="N334" s="170">
        <f t="shared" si="112"/>
        <v>7.7524862984949969</v>
      </c>
      <c r="O334" s="14">
        <f t="shared" si="113"/>
        <v>16.247513701505003</v>
      </c>
      <c r="P334" s="50">
        <f t="shared" si="114"/>
        <v>7.4817738513289624</v>
      </c>
      <c r="Q334" s="50">
        <f t="shared" si="115"/>
        <v>15.976801254338968</v>
      </c>
      <c r="R334" s="44">
        <f t="shared" si="116"/>
        <v>7.4817738513289624</v>
      </c>
      <c r="S334" s="26">
        <f t="shared" si="117"/>
        <v>15.976801254338968</v>
      </c>
      <c r="T334" s="203">
        <f t="shared" si="118"/>
        <v>8.4950274030100061</v>
      </c>
      <c r="U334" s="77">
        <f t="shared" si="123"/>
        <v>58.819898625284623</v>
      </c>
      <c r="V334" s="4">
        <f t="shared" si="119"/>
        <v>121.18010137471538</v>
      </c>
      <c r="W334" s="4">
        <f t="shared" si="120"/>
        <v>238.81989862528462</v>
      </c>
      <c r="X334" s="35">
        <f t="shared" si="121"/>
        <v>117.63979725056925</v>
      </c>
      <c r="Y334" s="206">
        <f t="shared" si="103"/>
        <v>16.25709149267135</v>
      </c>
      <c r="Z334" s="193">
        <v>148.09899999999999</v>
      </c>
      <c r="AA334" s="19">
        <f t="shared" si="104"/>
        <v>1.3982968361260921</v>
      </c>
      <c r="AB334" s="156"/>
    </row>
    <row r="335" spans="1:28">
      <c r="A335" s="23">
        <v>314</v>
      </c>
      <c r="B335" s="3" t="s">
        <v>12</v>
      </c>
      <c r="C335" s="183">
        <v>10</v>
      </c>
      <c r="D335" s="193">
        <f t="shared" si="100"/>
        <v>-17.691185496736519</v>
      </c>
      <c r="E335" s="20">
        <f t="shared" si="101"/>
        <v>-47.360542453093018</v>
      </c>
      <c r="F335" s="194">
        <f t="shared" si="105"/>
        <v>-16.171104272274647</v>
      </c>
      <c r="G335" s="20">
        <f t="shared" si="102"/>
        <v>63.220359817035416</v>
      </c>
      <c r="H335" s="5">
        <f t="shared" si="106"/>
        <v>63</v>
      </c>
      <c r="I335" s="5">
        <f t="shared" si="107"/>
        <v>13.221589022124931</v>
      </c>
      <c r="J335" s="29">
        <f t="shared" si="108"/>
        <v>4</v>
      </c>
      <c r="K335" s="29">
        <f t="shared" si="109"/>
        <v>12</v>
      </c>
      <c r="L335" s="29">
        <f t="shared" si="110"/>
        <v>52.886356088499724</v>
      </c>
      <c r="M335" s="175">
        <f t="shared" si="111"/>
        <v>4.2146906544690275</v>
      </c>
      <c r="N335" s="170">
        <f t="shared" si="112"/>
        <v>7.7853093455309725</v>
      </c>
      <c r="O335" s="14">
        <f t="shared" si="113"/>
        <v>16.214690654469027</v>
      </c>
      <c r="P335" s="50">
        <f t="shared" si="114"/>
        <v>7.5157909409930621</v>
      </c>
      <c r="Q335" s="50">
        <f t="shared" si="115"/>
        <v>15.945172249931117</v>
      </c>
      <c r="R335" s="44">
        <f t="shared" si="116"/>
        <v>7.5157909409930621</v>
      </c>
      <c r="S335" s="26">
        <f t="shared" si="117"/>
        <v>15.945172249931117</v>
      </c>
      <c r="T335" s="203">
        <f t="shared" si="118"/>
        <v>8.4293813089380549</v>
      </c>
      <c r="U335" s="77">
        <f t="shared" si="123"/>
        <v>58.279174347905858</v>
      </c>
      <c r="V335" s="4">
        <f t="shared" si="119"/>
        <v>121.72082565209413</v>
      </c>
      <c r="W335" s="4">
        <f t="shared" si="120"/>
        <v>238.27917434790587</v>
      </c>
      <c r="X335" s="35">
        <f t="shared" si="121"/>
        <v>116.55834869581173</v>
      </c>
      <c r="Y335" s="206">
        <f t="shared" si="103"/>
        <v>15.98881450326348</v>
      </c>
      <c r="Z335" s="193">
        <v>148.06399999999999</v>
      </c>
      <c r="AA335" s="19">
        <f t="shared" si="104"/>
        <v>1.3989579850027052</v>
      </c>
      <c r="AB335" s="156"/>
    </row>
    <row r="336" spans="1:28">
      <c r="A336" s="23">
        <v>315</v>
      </c>
      <c r="B336" s="3" t="s">
        <v>12</v>
      </c>
      <c r="C336" s="183">
        <v>11</v>
      </c>
      <c r="D336" s="193">
        <f t="shared" si="100"/>
        <v>-17.95444019339196</v>
      </c>
      <c r="E336" s="20">
        <f t="shared" si="101"/>
        <v>-48.358981687930886</v>
      </c>
      <c r="F336" s="194">
        <f t="shared" si="105"/>
        <v>-16.08578158984</v>
      </c>
      <c r="G336" s="20">
        <f t="shared" si="102"/>
        <v>62.733744453081094</v>
      </c>
      <c r="H336" s="5">
        <f t="shared" si="106"/>
        <v>62</v>
      </c>
      <c r="I336" s="5">
        <f t="shared" si="107"/>
        <v>44.024667184865649</v>
      </c>
      <c r="J336" s="29">
        <f t="shared" si="108"/>
        <v>4</v>
      </c>
      <c r="K336" s="29">
        <f t="shared" si="109"/>
        <v>10</v>
      </c>
      <c r="L336" s="29">
        <f t="shared" si="110"/>
        <v>56.098668739462596</v>
      </c>
      <c r="M336" s="175">
        <f t="shared" si="111"/>
        <v>4.1822496302054066</v>
      </c>
      <c r="N336" s="170">
        <f t="shared" si="112"/>
        <v>7.8177503697945934</v>
      </c>
      <c r="O336" s="14">
        <f t="shared" si="113"/>
        <v>16.182249630205405</v>
      </c>
      <c r="P336" s="50">
        <f t="shared" si="114"/>
        <v>7.5496540099639269</v>
      </c>
      <c r="Q336" s="50">
        <f t="shared" si="115"/>
        <v>15.914153270374738</v>
      </c>
      <c r="R336" s="44">
        <f t="shared" si="116"/>
        <v>7.5496540099639269</v>
      </c>
      <c r="S336" s="26">
        <f t="shared" si="117"/>
        <v>15.914153270374738</v>
      </c>
      <c r="T336" s="203">
        <f t="shared" si="118"/>
        <v>8.3644992604108115</v>
      </c>
      <c r="U336" s="77">
        <f t="shared" si="123"/>
        <v>57.74628021577864</v>
      </c>
      <c r="V336" s="4">
        <f t="shared" si="119"/>
        <v>122.25371978422136</v>
      </c>
      <c r="W336" s="4">
        <f t="shared" si="120"/>
        <v>237.74628021577865</v>
      </c>
      <c r="X336" s="35">
        <f t="shared" si="121"/>
        <v>115.49256043155729</v>
      </c>
      <c r="Y336" s="206">
        <f t="shared" si="103"/>
        <v>15.72555980660804</v>
      </c>
      <c r="Z336" s="193">
        <v>148.03</v>
      </c>
      <c r="AA336" s="19">
        <f t="shared" si="104"/>
        <v>1.3996006930197409</v>
      </c>
      <c r="AB336" s="156"/>
    </row>
    <row r="337" spans="1:28">
      <c r="A337" s="23">
        <v>316</v>
      </c>
      <c r="B337" s="3" t="s">
        <v>12</v>
      </c>
      <c r="C337" s="183">
        <v>12</v>
      </c>
      <c r="D337" s="193">
        <f t="shared" si="100"/>
        <v>-18.212577683420839</v>
      </c>
      <c r="E337" s="20">
        <f t="shared" si="101"/>
        <v>-49.360369312864677</v>
      </c>
      <c r="F337" s="194">
        <f t="shared" si="105"/>
        <v>-15.986806114159975</v>
      </c>
      <c r="G337" s="20">
        <f t="shared" si="102"/>
        <v>62.25313009543919</v>
      </c>
      <c r="H337" s="5">
        <f t="shared" si="106"/>
        <v>62</v>
      </c>
      <c r="I337" s="5">
        <f t="shared" si="107"/>
        <v>15.187805726351371</v>
      </c>
      <c r="J337" s="29">
        <f t="shared" si="108"/>
        <v>4</v>
      </c>
      <c r="K337" s="29">
        <f t="shared" si="109"/>
        <v>9</v>
      </c>
      <c r="L337" s="29">
        <f t="shared" si="110"/>
        <v>0.7512229054054842</v>
      </c>
      <c r="M337" s="175">
        <f t="shared" si="111"/>
        <v>4.1502086730292795</v>
      </c>
      <c r="N337" s="170">
        <f t="shared" si="112"/>
        <v>7.8497913269707205</v>
      </c>
      <c r="O337" s="14">
        <f t="shared" si="113"/>
        <v>16.15020867302928</v>
      </c>
      <c r="P337" s="50">
        <f t="shared" si="114"/>
        <v>7.5833445584013877</v>
      </c>
      <c r="Q337" s="50">
        <f t="shared" si="115"/>
        <v>15.883761904459947</v>
      </c>
      <c r="R337" s="44">
        <f t="shared" si="116"/>
        <v>7.5833445584013877</v>
      </c>
      <c r="S337" s="26">
        <f t="shared" si="117"/>
        <v>15.883761904459947</v>
      </c>
      <c r="T337" s="203">
        <f t="shared" si="118"/>
        <v>8.3004173460585591</v>
      </c>
      <c r="U337" s="77">
        <f t="shared" si="123"/>
        <v>57.221466657417572</v>
      </c>
      <c r="V337" s="4">
        <f t="shared" si="119"/>
        <v>122.77853334258242</v>
      </c>
      <c r="W337" s="4">
        <f t="shared" si="120"/>
        <v>237.22146665741758</v>
      </c>
      <c r="X337" s="35">
        <f t="shared" si="121"/>
        <v>114.44293331483516</v>
      </c>
      <c r="Y337" s="206">
        <f t="shared" si="103"/>
        <v>15.46742231657916</v>
      </c>
      <c r="Z337" s="193">
        <v>147.99700000000001</v>
      </c>
      <c r="AA337" s="19">
        <f t="shared" si="104"/>
        <v>1.4002249215133002</v>
      </c>
      <c r="AB337" s="156"/>
    </row>
    <row r="338" spans="1:28">
      <c r="A338" s="23">
        <v>317</v>
      </c>
      <c r="B338" s="3" t="s">
        <v>12</v>
      </c>
      <c r="C338" s="183">
        <v>13</v>
      </c>
      <c r="D338" s="193">
        <f t="shared" si="100"/>
        <v>-18.465503926923343</v>
      </c>
      <c r="E338" s="20">
        <f t="shared" si="101"/>
        <v>-50.364700031009654</v>
      </c>
      <c r="F338" s="194">
        <f t="shared" si="105"/>
        <v>-15.874219754299151</v>
      </c>
      <c r="G338" s="20">
        <f t="shared" si="102"/>
        <v>61.778795528670152</v>
      </c>
      <c r="H338" s="5">
        <f t="shared" si="106"/>
        <v>61</v>
      </c>
      <c r="I338" s="5">
        <f t="shared" si="107"/>
        <v>46.727731720209107</v>
      </c>
      <c r="J338" s="29">
        <f t="shared" si="108"/>
        <v>4</v>
      </c>
      <c r="K338" s="29">
        <f t="shared" si="109"/>
        <v>7</v>
      </c>
      <c r="L338" s="29">
        <f t="shared" si="110"/>
        <v>6.9109268808364277</v>
      </c>
      <c r="M338" s="175">
        <f t="shared" si="111"/>
        <v>4.1185863685780095</v>
      </c>
      <c r="N338" s="170">
        <f t="shared" si="112"/>
        <v>7.8814136314219905</v>
      </c>
      <c r="O338" s="14">
        <f t="shared" si="113"/>
        <v>16.118586368578008</v>
      </c>
      <c r="P338" s="50">
        <f t="shared" si="114"/>
        <v>7.6168433021836712</v>
      </c>
      <c r="Q338" s="50">
        <f t="shared" si="115"/>
        <v>15.854016039339689</v>
      </c>
      <c r="R338" s="44">
        <f t="shared" si="116"/>
        <v>7.6168433021836712</v>
      </c>
      <c r="S338" s="26">
        <f t="shared" si="117"/>
        <v>15.854016039339689</v>
      </c>
      <c r="T338" s="203">
        <f t="shared" si="118"/>
        <v>8.2371727371560173</v>
      </c>
      <c r="U338" s="77">
        <f t="shared" si="123"/>
        <v>56.704988917576294</v>
      </c>
      <c r="V338" s="4">
        <f t="shared" si="119"/>
        <v>123.29501108242371</v>
      </c>
      <c r="W338" s="4">
        <f t="shared" si="120"/>
        <v>236.70498891757629</v>
      </c>
      <c r="X338" s="35">
        <f t="shared" si="121"/>
        <v>113.40997783515257</v>
      </c>
      <c r="Y338" s="206">
        <f t="shared" si="103"/>
        <v>15.214496073076656</v>
      </c>
      <c r="Z338" s="193">
        <v>147.964</v>
      </c>
      <c r="AA338" s="19">
        <f t="shared" si="104"/>
        <v>1.4008495677132748</v>
      </c>
      <c r="AB338" s="156"/>
    </row>
    <row r="339" spans="1:28">
      <c r="A339" s="23">
        <v>318</v>
      </c>
      <c r="B339" s="3" t="s">
        <v>12</v>
      </c>
      <c r="C339" s="183">
        <v>14</v>
      </c>
      <c r="D339" s="193">
        <f t="shared" si="100"/>
        <v>-18.713125828792759</v>
      </c>
      <c r="E339" s="20">
        <f t="shared" si="101"/>
        <v>-51.371964779103251</v>
      </c>
      <c r="F339" s="194">
        <f t="shared" si="105"/>
        <v>-15.748078969555907</v>
      </c>
      <c r="G339" s="20">
        <f t="shared" si="102"/>
        <v>61.311027503372415</v>
      </c>
      <c r="H339" s="5">
        <f t="shared" si="106"/>
        <v>61</v>
      </c>
      <c r="I339" s="5">
        <f t="shared" si="107"/>
        <v>18.661650202344902</v>
      </c>
      <c r="J339" s="29">
        <f t="shared" si="108"/>
        <v>4</v>
      </c>
      <c r="K339" s="29">
        <f t="shared" si="109"/>
        <v>5</v>
      </c>
      <c r="L339" s="29">
        <f t="shared" si="110"/>
        <v>14.646600809379606</v>
      </c>
      <c r="M339" s="175">
        <f t="shared" si="111"/>
        <v>4.087401833558161</v>
      </c>
      <c r="N339" s="170">
        <f t="shared" si="112"/>
        <v>7.912598166441839</v>
      </c>
      <c r="O339" s="14">
        <f t="shared" si="113"/>
        <v>16.087401833558161</v>
      </c>
      <c r="P339" s="50">
        <f t="shared" si="114"/>
        <v>7.6501301836159072</v>
      </c>
      <c r="Q339" s="50">
        <f t="shared" si="115"/>
        <v>15.824933850732229</v>
      </c>
      <c r="R339" s="44">
        <f t="shared" si="116"/>
        <v>7.6501301836159072</v>
      </c>
      <c r="S339" s="26">
        <f t="shared" si="117"/>
        <v>15.824933850732229</v>
      </c>
      <c r="T339" s="203">
        <f t="shared" si="118"/>
        <v>8.174803667116322</v>
      </c>
      <c r="U339" s="77">
        <f t="shared" si="123"/>
        <v>56.197106932788607</v>
      </c>
      <c r="V339" s="4">
        <f t="shared" si="119"/>
        <v>123.80289306721139</v>
      </c>
      <c r="W339" s="4">
        <f t="shared" si="120"/>
        <v>236.19710693278861</v>
      </c>
      <c r="X339" s="35">
        <f t="shared" si="121"/>
        <v>112.39421386557723</v>
      </c>
      <c r="Y339" s="206">
        <f t="shared" si="103"/>
        <v>14.966874171207241</v>
      </c>
      <c r="Z339" s="193">
        <v>147.93100000000001</v>
      </c>
      <c r="AA339" s="19">
        <f t="shared" si="104"/>
        <v>1.4014746319924272</v>
      </c>
      <c r="AB339" s="156"/>
    </row>
    <row r="340" spans="1:28">
      <c r="A340" s="75">
        <v>319</v>
      </c>
      <c r="B340" s="169" t="s">
        <v>12</v>
      </c>
      <c r="C340" s="184">
        <v>15</v>
      </c>
      <c r="D340" s="193">
        <f t="shared" si="100"/>
        <v>-18.955351311611768</v>
      </c>
      <c r="E340" s="20">
        <f t="shared" si="101"/>
        <v>-52.382150674935019</v>
      </c>
      <c r="F340" s="195">
        <f t="shared" si="105"/>
        <v>-15.608454725357195</v>
      </c>
      <c r="G340" s="34">
        <f t="shared" si="102"/>
        <v>60.850120539289705</v>
      </c>
      <c r="H340" s="176">
        <f t="shared" si="106"/>
        <v>60</v>
      </c>
      <c r="I340" s="176">
        <f t="shared" si="107"/>
        <v>51.007232357382293</v>
      </c>
      <c r="J340" s="177">
        <f t="shared" si="108"/>
        <v>4</v>
      </c>
      <c r="K340" s="177">
        <f t="shared" si="109"/>
        <v>3</v>
      </c>
      <c r="L340" s="177">
        <f t="shared" si="110"/>
        <v>24.028929429529171</v>
      </c>
      <c r="M340" s="178">
        <f t="shared" si="111"/>
        <v>4.0566747026193131</v>
      </c>
      <c r="N340" s="171">
        <f t="shared" si="112"/>
        <v>7.9433252973806869</v>
      </c>
      <c r="O340" s="64">
        <f t="shared" si="113"/>
        <v>16.056674702619311</v>
      </c>
      <c r="P340" s="65">
        <f t="shared" si="114"/>
        <v>7.6831843852914004</v>
      </c>
      <c r="Q340" s="65">
        <f t="shared" si="115"/>
        <v>15.796533790530024</v>
      </c>
      <c r="R340" s="66">
        <f t="shared" si="116"/>
        <v>7.6831843852914004</v>
      </c>
      <c r="S340" s="33">
        <f t="shared" si="117"/>
        <v>15.796533790530024</v>
      </c>
      <c r="T340" s="204">
        <f t="shared" si="118"/>
        <v>8.1133494052386226</v>
      </c>
      <c r="U340" s="79">
        <f t="shared" si="123"/>
        <v>55.698085176535749</v>
      </c>
      <c r="V340" s="67">
        <f t="shared" si="119"/>
        <v>124.30191482346424</v>
      </c>
      <c r="W340" s="67">
        <f t="shared" si="120"/>
        <v>235.69808517653576</v>
      </c>
      <c r="X340" s="37">
        <f t="shared" si="121"/>
        <v>111.39617035307151</v>
      </c>
      <c r="Y340" s="207">
        <f t="shared" si="103"/>
        <v>14.724648688388232</v>
      </c>
      <c r="Z340" s="196">
        <v>147.899</v>
      </c>
      <c r="AA340" s="210">
        <f t="shared" si="104"/>
        <v>1.4020811545501106</v>
      </c>
      <c r="AB340" s="157"/>
    </row>
    <row r="341" spans="1:28">
      <c r="A341" s="23">
        <v>320</v>
      </c>
      <c r="B341" s="3" t="s">
        <v>12</v>
      </c>
      <c r="C341" s="183">
        <v>16</v>
      </c>
      <c r="D341" s="193">
        <f t="shared" ref="D341:D386" si="124">ASIN(SIN(_ee*PI()/180)*SIN(((360/365)*(A341-81))*PI()/180))*180/PI()</f>
        <v>-19.192089390519072</v>
      </c>
      <c r="E341" s="20">
        <f t="shared" ref="E341:E386" si="125">(180/PI())*ASIN(TAN(D341*PI()/180)*(1/TAN(_ee*PI()/180)))</f>
        <v>-53.395240970100147</v>
      </c>
      <c r="F341" s="195">
        <f t="shared" si="105"/>
        <v>-15.455432432422398</v>
      </c>
      <c r="G341" s="34">
        <f t="shared" ref="G341:G386" si="126">ACOS((COS(_z*PI()/180)-SIN(_fi*PI()/180)*SIN(D341*PI()/180))/(COS(_fi*PI()/180)*COS(D341*PI()/180)))*180/PI()</f>
        <v>60.396376682352923</v>
      </c>
      <c r="H341" s="176">
        <f t="shared" si="106"/>
        <v>60</v>
      </c>
      <c r="I341" s="176">
        <f t="shared" si="107"/>
        <v>23.78260094117536</v>
      </c>
      <c r="J341" s="177">
        <f t="shared" si="108"/>
        <v>4</v>
      </c>
      <c r="K341" s="177">
        <f t="shared" si="109"/>
        <v>1</v>
      </c>
      <c r="L341" s="177">
        <f t="shared" si="110"/>
        <v>35.130403764701441</v>
      </c>
      <c r="M341" s="178">
        <f t="shared" si="111"/>
        <v>4.0264251121568613</v>
      </c>
      <c r="N341" s="171">
        <f t="shared" si="112"/>
        <v>7.9735748878431387</v>
      </c>
      <c r="O341" s="64">
        <f t="shared" si="113"/>
        <v>16.026425112156861</v>
      </c>
      <c r="P341" s="65">
        <f t="shared" si="114"/>
        <v>7.7159843473027658</v>
      </c>
      <c r="Q341" s="65">
        <f t="shared" si="115"/>
        <v>15.768834571616487</v>
      </c>
      <c r="R341" s="66">
        <f t="shared" si="116"/>
        <v>7.7159843473027658</v>
      </c>
      <c r="S341" s="33">
        <f t="shared" si="117"/>
        <v>15.768834571616487</v>
      </c>
      <c r="T341" s="204">
        <f t="shared" si="118"/>
        <v>8.0528502243137225</v>
      </c>
      <c r="U341" s="79">
        <f t="shared" si="123"/>
        <v>55.20819247182159</v>
      </c>
      <c r="V341" s="67">
        <f t="shared" si="119"/>
        <v>124.79180752817841</v>
      </c>
      <c r="W341" s="67">
        <f t="shared" si="120"/>
        <v>235.20819247182158</v>
      </c>
      <c r="X341" s="37">
        <f t="shared" si="121"/>
        <v>110.41638494364317</v>
      </c>
      <c r="Y341" s="207">
        <f t="shared" ref="Y341:Y386" si="127">90-_fi+D341</f>
        <v>14.487910609480927</v>
      </c>
      <c r="Z341" s="196">
        <v>147.86799999999999</v>
      </c>
      <c r="AA341" s="210">
        <f t="shared" ref="AA341:AA386" si="128">_so*(_rsr/Z341)^2</f>
        <v>1.4026690988231325</v>
      </c>
      <c r="AB341" s="157"/>
    </row>
    <row r="342" spans="1:28">
      <c r="A342" s="23">
        <v>321</v>
      </c>
      <c r="B342" s="3" t="s">
        <v>12</v>
      </c>
      <c r="C342" s="183">
        <v>17</v>
      </c>
      <c r="D342" s="193">
        <f t="shared" si="124"/>
        <v>-19.42325024992655</v>
      </c>
      <c r="E342" s="20">
        <f t="shared" si="125"/>
        <v>-54.411215008481484</v>
      </c>
      <c r="F342" s="195">
        <f t="shared" ref="F342:F386" si="129">7.8*SIN((A342*360/365-2)*PI()/180)+10*SIN((2*A342*360/365+10)*PI()/180)</f>
        <v>-15.289111869261719</v>
      </c>
      <c r="G342" s="34">
        <f t="shared" si="126"/>
        <v>59.950105212725951</v>
      </c>
      <c r="H342" s="176">
        <f t="shared" ref="H342:H386" si="130">INT(G342)</f>
        <v>59</v>
      </c>
      <c r="I342" s="176">
        <f t="shared" ref="I342:I386" si="131">MOD(G342,1)*60</f>
        <v>57.006312763557077</v>
      </c>
      <c r="J342" s="177">
        <f t="shared" ref="J342:J386" si="132">(INT(H342/15))</f>
        <v>3</v>
      </c>
      <c r="K342" s="177">
        <f t="shared" ref="K342:K386" si="133">MOD(H342,15)*4+INT(I342/15)</f>
        <v>59</v>
      </c>
      <c r="L342" s="177">
        <f t="shared" ref="L342:L386" si="134">MOD(I342,15)*4</f>
        <v>48.025251054228306</v>
      </c>
      <c r="M342" s="178">
        <f t="shared" ref="M342:M386" si="135">J342+K342/60+L342/3600</f>
        <v>3.9966736808483967</v>
      </c>
      <c r="N342" s="171">
        <f t="shared" ref="N342:N386" si="136">12-M342</f>
        <v>8.0033263191516042</v>
      </c>
      <c r="O342" s="64">
        <f t="shared" ref="O342:O386" si="137">12+M342</f>
        <v>15.996673680848396</v>
      </c>
      <c r="P342" s="65">
        <f t="shared" ref="P342:P386" si="138">N342+F342/60</f>
        <v>7.7485077879972426</v>
      </c>
      <c r="Q342" s="65">
        <f t="shared" ref="Q342:Q386" si="139">O342+F342/60</f>
        <v>15.741855149694034</v>
      </c>
      <c r="R342" s="66">
        <f t="shared" ref="R342:R386" si="140">P342-_lam+_nn</f>
        <v>7.7485077879972426</v>
      </c>
      <c r="S342" s="33">
        <f t="shared" ref="S342:S386" si="141">Q342-_lam+_nn</f>
        <v>15.741855149694034</v>
      </c>
      <c r="T342" s="204">
        <f t="shared" ref="T342:T386" si="142">S342-R342</f>
        <v>7.9933473616967916</v>
      </c>
      <c r="U342" s="79">
        <f t="shared" si="123"/>
        <v>54.727701768948023</v>
      </c>
      <c r="V342" s="67">
        <f t="shared" ref="V342:V386" si="143">180-U342</f>
        <v>125.27229823105198</v>
      </c>
      <c r="W342" s="67">
        <f t="shared" ref="W342:W386" si="144">180+U342</f>
        <v>234.72770176894801</v>
      </c>
      <c r="X342" s="37">
        <f t="shared" ref="X342:X386" si="145">W342-V342</f>
        <v>109.45540353789603</v>
      </c>
      <c r="Y342" s="207">
        <f t="shared" si="127"/>
        <v>14.25674975007345</v>
      </c>
      <c r="Z342" s="196">
        <v>147.83699999999999</v>
      </c>
      <c r="AA342" s="210">
        <f t="shared" si="128"/>
        <v>1.4032574129937441</v>
      </c>
      <c r="AB342" s="157"/>
    </row>
    <row r="343" spans="1:28">
      <c r="A343" s="23">
        <v>322</v>
      </c>
      <c r="B343" s="3" t="s">
        <v>12</v>
      </c>
      <c r="C343" s="183">
        <v>18</v>
      </c>
      <c r="D343" s="193">
        <f t="shared" si="124"/>
        <v>-19.648745321955221</v>
      </c>
      <c r="E343" s="20">
        <f t="shared" si="125"/>
        <v>-55.430048190862195</v>
      </c>
      <c r="F343" s="194">
        <f t="shared" si="129"/>
        <v>-15.109607088093666</v>
      </c>
      <c r="G343" s="20">
        <f t="shared" si="126"/>
        <v>59.511622300999548</v>
      </c>
      <c r="H343" s="5">
        <f t="shared" si="130"/>
        <v>59</v>
      </c>
      <c r="I343" s="5">
        <f t="shared" si="131"/>
        <v>30.697338059972878</v>
      </c>
      <c r="J343" s="29">
        <f t="shared" si="132"/>
        <v>3</v>
      </c>
      <c r="K343" s="29">
        <f t="shared" si="133"/>
        <v>58</v>
      </c>
      <c r="L343" s="29">
        <f t="shared" si="134"/>
        <v>2.7893522398915138</v>
      </c>
      <c r="M343" s="175">
        <f t="shared" si="135"/>
        <v>3.9674414867333034</v>
      </c>
      <c r="N343" s="170">
        <f t="shared" si="136"/>
        <v>8.0325585132666966</v>
      </c>
      <c r="O343" s="14">
        <f t="shared" si="137"/>
        <v>15.967441486733303</v>
      </c>
      <c r="P343" s="50">
        <f t="shared" si="138"/>
        <v>7.7807317284651356</v>
      </c>
      <c r="Q343" s="50">
        <f t="shared" si="139"/>
        <v>15.715614701931742</v>
      </c>
      <c r="R343" s="44">
        <f t="shared" si="140"/>
        <v>7.7807317284651356</v>
      </c>
      <c r="S343" s="26">
        <f t="shared" si="141"/>
        <v>15.715614701931742</v>
      </c>
      <c r="T343" s="203">
        <f t="shared" si="142"/>
        <v>7.934882973466606</v>
      </c>
      <c r="U343" s="77">
        <f t="shared" si="123"/>
        <v>54.256889886319634</v>
      </c>
      <c r="V343" s="4">
        <f t="shared" si="143"/>
        <v>125.74311011368036</v>
      </c>
      <c r="W343" s="4">
        <f t="shared" si="144"/>
        <v>234.25688988631964</v>
      </c>
      <c r="X343" s="35">
        <f t="shared" si="145"/>
        <v>108.51377977263928</v>
      </c>
      <c r="Y343" s="206">
        <f t="shared" si="127"/>
        <v>14.031254678044778</v>
      </c>
      <c r="Z343" s="193">
        <v>147.80600000000001</v>
      </c>
      <c r="AA343" s="19">
        <f t="shared" si="128"/>
        <v>1.4038460973722986</v>
      </c>
      <c r="AB343" s="156"/>
    </row>
    <row r="344" spans="1:28">
      <c r="A344" s="23">
        <v>323</v>
      </c>
      <c r="B344" s="3" t="s">
        <v>12</v>
      </c>
      <c r="C344" s="183">
        <v>19</v>
      </c>
      <c r="D344" s="193">
        <f t="shared" si="124"/>
        <v>-19.868487366445414</v>
      </c>
      <c r="E344" s="20">
        <f t="shared" si="125"/>
        <v>-56.451711946066744</v>
      </c>
      <c r="F344" s="194">
        <f t="shared" si="129"/>
        <v>-14.917046304286243</v>
      </c>
      <c r="G344" s="20">
        <f t="shared" si="126"/>
        <v>59.08125060980062</v>
      </c>
      <c r="H344" s="5">
        <f t="shared" si="130"/>
        <v>59</v>
      </c>
      <c r="I344" s="5">
        <f t="shared" si="131"/>
        <v>4.875036588037176</v>
      </c>
      <c r="J344" s="29">
        <f t="shared" si="132"/>
        <v>3</v>
      </c>
      <c r="K344" s="29">
        <f t="shared" si="133"/>
        <v>56</v>
      </c>
      <c r="L344" s="29">
        <f t="shared" si="134"/>
        <v>19.500146352148704</v>
      </c>
      <c r="M344" s="175">
        <f t="shared" si="135"/>
        <v>3.9387500406533751</v>
      </c>
      <c r="N344" s="170">
        <f t="shared" si="136"/>
        <v>8.0612499593466254</v>
      </c>
      <c r="O344" s="14">
        <f t="shared" si="137"/>
        <v>15.938750040653375</v>
      </c>
      <c r="P344" s="50">
        <f t="shared" si="138"/>
        <v>7.8126325209418548</v>
      </c>
      <c r="Q344" s="50">
        <f t="shared" si="139"/>
        <v>15.690132602248603</v>
      </c>
      <c r="R344" s="44">
        <f t="shared" si="140"/>
        <v>7.8126325209418548</v>
      </c>
      <c r="S344" s="26">
        <f t="shared" si="141"/>
        <v>15.690132602248603</v>
      </c>
      <c r="T344" s="203">
        <f t="shared" si="142"/>
        <v>7.8775000813067484</v>
      </c>
      <c r="U344" s="77">
        <f t="shared" si="123"/>
        <v>53.796037212180089</v>
      </c>
      <c r="V344" s="4">
        <f t="shared" si="143"/>
        <v>126.2039627878199</v>
      </c>
      <c r="W344" s="4">
        <f t="shared" si="144"/>
        <v>233.7960372121801</v>
      </c>
      <c r="X344" s="35">
        <f t="shared" si="145"/>
        <v>107.59207442436019</v>
      </c>
      <c r="Y344" s="206">
        <f t="shared" si="127"/>
        <v>13.811512633554585</v>
      </c>
      <c r="Z344" s="193">
        <v>147.77600000000001</v>
      </c>
      <c r="AA344" s="19">
        <f t="shared" si="128"/>
        <v>1.4044161447120871</v>
      </c>
      <c r="AB344" s="156"/>
    </row>
    <row r="345" spans="1:28">
      <c r="A345" s="23">
        <v>324</v>
      </c>
      <c r="B345" s="3" t="s">
        <v>12</v>
      </c>
      <c r="C345" s="183">
        <v>20</v>
      </c>
      <c r="D345" s="193">
        <f t="shared" si="124"/>
        <v>-20.082390552384538</v>
      </c>
      <c r="E345" s="20">
        <f t="shared" si="125"/>
        <v>-57.476173709019193</v>
      </c>
      <c r="F345" s="194">
        <f t="shared" si="129"/>
        <v>-14.711571769445257</v>
      </c>
      <c r="G345" s="20">
        <f t="shared" si="126"/>
        <v>58.659318838255942</v>
      </c>
      <c r="H345" s="5">
        <f t="shared" si="130"/>
        <v>58</v>
      </c>
      <c r="I345" s="5">
        <f t="shared" si="131"/>
        <v>39.55913029535651</v>
      </c>
      <c r="J345" s="29">
        <f t="shared" si="132"/>
        <v>3</v>
      </c>
      <c r="K345" s="29">
        <f t="shared" si="133"/>
        <v>54</v>
      </c>
      <c r="L345" s="29">
        <f t="shared" si="134"/>
        <v>38.236521181426042</v>
      </c>
      <c r="M345" s="175">
        <f t="shared" si="135"/>
        <v>3.9106212558837292</v>
      </c>
      <c r="N345" s="170">
        <f t="shared" si="136"/>
        <v>8.0893787441162708</v>
      </c>
      <c r="O345" s="14">
        <f t="shared" si="137"/>
        <v>15.910621255883729</v>
      </c>
      <c r="P345" s="50">
        <f t="shared" si="138"/>
        <v>7.8441858812921827</v>
      </c>
      <c r="Q345" s="50">
        <f t="shared" si="139"/>
        <v>15.665428393059642</v>
      </c>
      <c r="R345" s="44">
        <f t="shared" si="140"/>
        <v>7.8441858812921827</v>
      </c>
      <c r="S345" s="26">
        <f t="shared" si="141"/>
        <v>15.665428393059642</v>
      </c>
      <c r="T345" s="203">
        <f t="shared" si="142"/>
        <v>7.8212425117674593</v>
      </c>
      <c r="U345" s="77">
        <f t="shared" si="123"/>
        <v>53.345427365291194</v>
      </c>
      <c r="V345" s="4">
        <f t="shared" si="143"/>
        <v>126.65457263470881</v>
      </c>
      <c r="W345" s="4">
        <f t="shared" si="144"/>
        <v>233.34542736529119</v>
      </c>
      <c r="X345" s="35">
        <f t="shared" si="145"/>
        <v>106.69085473058237</v>
      </c>
      <c r="Y345" s="206">
        <f t="shared" si="127"/>
        <v>13.597609447615461</v>
      </c>
      <c r="Z345" s="193">
        <v>147.74700000000001</v>
      </c>
      <c r="AA345" s="19">
        <f t="shared" si="128"/>
        <v>1.4049675205813692</v>
      </c>
      <c r="AB345" s="156"/>
    </row>
    <row r="346" spans="1:28">
      <c r="A346" s="23">
        <v>325</v>
      </c>
      <c r="B346" s="3" t="s">
        <v>12</v>
      </c>
      <c r="C346" s="183">
        <v>21</v>
      </c>
      <c r="D346" s="193">
        <f t="shared" si="124"/>
        <v>-20.290370540583254</v>
      </c>
      <c r="E346" s="20">
        <f t="shared" si="125"/>
        <v>-58.503396906097997</v>
      </c>
      <c r="F346" s="194">
        <f t="shared" si="129"/>
        <v>-14.493339628293157</v>
      </c>
      <c r="G346" s="20">
        <f t="shared" si="126"/>
        <v>58.246161206979508</v>
      </c>
      <c r="H346" s="5">
        <f t="shared" si="130"/>
        <v>58</v>
      </c>
      <c r="I346" s="5">
        <f t="shared" si="131"/>
        <v>14.769672418770483</v>
      </c>
      <c r="J346" s="29">
        <f t="shared" si="132"/>
        <v>3</v>
      </c>
      <c r="K346" s="29">
        <f t="shared" si="133"/>
        <v>52</v>
      </c>
      <c r="L346" s="29">
        <f t="shared" si="134"/>
        <v>59.078689675081932</v>
      </c>
      <c r="M346" s="175">
        <f t="shared" si="135"/>
        <v>3.8830774137986337</v>
      </c>
      <c r="N346" s="170">
        <f t="shared" si="136"/>
        <v>8.1169225862013654</v>
      </c>
      <c r="O346" s="14">
        <f t="shared" si="137"/>
        <v>15.883077413798635</v>
      </c>
      <c r="P346" s="50">
        <f t="shared" si="138"/>
        <v>7.8753669257298125</v>
      </c>
      <c r="Q346" s="50">
        <f t="shared" si="139"/>
        <v>15.641521753327082</v>
      </c>
      <c r="R346" s="44">
        <f t="shared" si="140"/>
        <v>7.8753669257298125</v>
      </c>
      <c r="S346" s="26">
        <f t="shared" si="141"/>
        <v>15.641521753327082</v>
      </c>
      <c r="T346" s="203">
        <f t="shared" si="142"/>
        <v>7.7661548275972692</v>
      </c>
      <c r="U346" s="77">
        <f t="shared" si="123"/>
        <v>52.905346812718804</v>
      </c>
      <c r="V346" s="4">
        <f t="shared" si="143"/>
        <v>127.0946531872812</v>
      </c>
      <c r="W346" s="4">
        <f t="shared" si="144"/>
        <v>232.90534681271879</v>
      </c>
      <c r="X346" s="35">
        <f t="shared" si="145"/>
        <v>105.81069362543759</v>
      </c>
      <c r="Y346" s="206">
        <f t="shared" si="127"/>
        <v>13.389629459416746</v>
      </c>
      <c r="Z346" s="193">
        <v>147.71799999999999</v>
      </c>
      <c r="AA346" s="19">
        <f t="shared" si="128"/>
        <v>1.4055192212208847</v>
      </c>
      <c r="AB346" s="156"/>
    </row>
    <row r="347" spans="1:28">
      <c r="A347" s="23">
        <v>326</v>
      </c>
      <c r="B347" s="3" t="s">
        <v>12</v>
      </c>
      <c r="C347" s="183">
        <v>22</v>
      </c>
      <c r="D347" s="193">
        <f t="shared" si="124"/>
        <v>-20.492344567419249</v>
      </c>
      <c r="E347" s="20">
        <f t="shared" si="125"/>
        <v>-59.533340948153295</v>
      </c>
      <c r="F347" s="194">
        <f t="shared" si="129"/>
        <v>-14.262519759500002</v>
      </c>
      <c r="G347" s="20">
        <f t="shared" si="126"/>
        <v>57.842116881541024</v>
      </c>
      <c r="H347" s="5">
        <f t="shared" si="130"/>
        <v>57</v>
      </c>
      <c r="I347" s="5">
        <f t="shared" si="131"/>
        <v>50.527012892461443</v>
      </c>
      <c r="J347" s="29">
        <f t="shared" si="132"/>
        <v>3</v>
      </c>
      <c r="K347" s="29">
        <f t="shared" si="133"/>
        <v>51</v>
      </c>
      <c r="L347" s="29">
        <f t="shared" si="134"/>
        <v>22.10805156984577</v>
      </c>
      <c r="M347" s="175">
        <f t="shared" si="135"/>
        <v>3.8561411254360682</v>
      </c>
      <c r="N347" s="170">
        <f t="shared" si="136"/>
        <v>8.1438588745639322</v>
      </c>
      <c r="O347" s="14">
        <f t="shared" si="137"/>
        <v>15.856141125436068</v>
      </c>
      <c r="P347" s="50">
        <f t="shared" si="138"/>
        <v>7.9061502119055991</v>
      </c>
      <c r="Q347" s="50">
        <f t="shared" si="139"/>
        <v>15.618432462777735</v>
      </c>
      <c r="R347" s="44">
        <f t="shared" si="140"/>
        <v>7.9061502119055991</v>
      </c>
      <c r="S347" s="26">
        <f t="shared" si="141"/>
        <v>15.618432462777735</v>
      </c>
      <c r="T347" s="203">
        <f t="shared" si="142"/>
        <v>7.7122822508721356</v>
      </c>
      <c r="U347" s="77">
        <f t="shared" si="123"/>
        <v>52.4760844430863</v>
      </c>
      <c r="V347" s="4">
        <f t="shared" si="143"/>
        <v>127.52391555691369</v>
      </c>
      <c r="W347" s="4">
        <f t="shared" si="144"/>
        <v>232.47608444308631</v>
      </c>
      <c r="X347" s="35">
        <f t="shared" si="145"/>
        <v>104.95216888617261</v>
      </c>
      <c r="Y347" s="206">
        <f t="shared" si="127"/>
        <v>13.187655432580751</v>
      </c>
      <c r="Z347" s="193">
        <v>147.69</v>
      </c>
      <c r="AA347" s="19">
        <f t="shared" si="128"/>
        <v>1.4060522061045564</v>
      </c>
      <c r="AB347" s="156"/>
    </row>
    <row r="348" spans="1:28">
      <c r="A348" s="23">
        <v>327</v>
      </c>
      <c r="B348" s="3" t="s">
        <v>12</v>
      </c>
      <c r="C348" s="183">
        <v>23</v>
      </c>
      <c r="D348" s="193">
        <f t="shared" si="124"/>
        <v>-20.688231529455596</v>
      </c>
      <c r="E348" s="20">
        <f t="shared" si="125"/>
        <v>-60.565961231533826</v>
      </c>
      <c r="F348" s="194">
        <f t="shared" si="129"/>
        <v>-14.019295600648</v>
      </c>
      <c r="G348" s="20">
        <f t="shared" si="126"/>
        <v>57.447529332730966</v>
      </c>
      <c r="H348" s="5">
        <f t="shared" si="130"/>
        <v>57</v>
      </c>
      <c r="I348" s="5">
        <f t="shared" si="131"/>
        <v>26.851759963857944</v>
      </c>
      <c r="J348" s="29">
        <f t="shared" si="132"/>
        <v>3</v>
      </c>
      <c r="K348" s="29">
        <f t="shared" si="133"/>
        <v>49</v>
      </c>
      <c r="L348" s="29">
        <f t="shared" si="134"/>
        <v>47.407039855431776</v>
      </c>
      <c r="M348" s="175">
        <f t="shared" si="135"/>
        <v>3.8298352888487308</v>
      </c>
      <c r="N348" s="170">
        <f t="shared" si="136"/>
        <v>8.1701647111512692</v>
      </c>
      <c r="O348" s="14">
        <f t="shared" si="137"/>
        <v>15.829835288848731</v>
      </c>
      <c r="P348" s="50">
        <f t="shared" si="138"/>
        <v>7.9365097844738024</v>
      </c>
      <c r="Q348" s="50">
        <f t="shared" si="139"/>
        <v>15.596180362171264</v>
      </c>
      <c r="R348" s="44">
        <f t="shared" si="140"/>
        <v>7.9365097844738024</v>
      </c>
      <c r="S348" s="26">
        <f t="shared" si="141"/>
        <v>15.596180362171264</v>
      </c>
      <c r="T348" s="203">
        <f t="shared" si="142"/>
        <v>7.6596705776974616</v>
      </c>
      <c r="U348" s="77">
        <f t="shared" si="123"/>
        <v>52.057931093906973</v>
      </c>
      <c r="V348" s="4">
        <f t="shared" si="143"/>
        <v>127.94206890609303</v>
      </c>
      <c r="W348" s="4">
        <f t="shared" si="144"/>
        <v>232.05793109390697</v>
      </c>
      <c r="X348" s="35">
        <f t="shared" si="145"/>
        <v>104.11586218781395</v>
      </c>
      <c r="Y348" s="206">
        <f t="shared" si="127"/>
        <v>12.991768470544404</v>
      </c>
      <c r="Z348" s="193">
        <v>147.66200000000001</v>
      </c>
      <c r="AA348" s="19">
        <f t="shared" si="128"/>
        <v>1.4065854942143445</v>
      </c>
      <c r="AB348" s="156"/>
    </row>
    <row r="349" spans="1:28">
      <c r="A349" s="23">
        <v>328</v>
      </c>
      <c r="B349" s="3" t="s">
        <v>12</v>
      </c>
      <c r="C349" s="183">
        <v>24</v>
      </c>
      <c r="D349" s="193">
        <f t="shared" si="124"/>
        <v>-20.877952068729908</v>
      </c>
      <c r="E349" s="20">
        <f t="shared" si="125"/>
        <v>-61.601209147454355</v>
      </c>
      <c r="F349" s="194">
        <f t="shared" si="129"/>
        <v>-13.763863957528912</v>
      </c>
      <c r="G349" s="20">
        <f t="shared" si="126"/>
        <v>57.062745632360297</v>
      </c>
      <c r="H349" s="5">
        <f t="shared" si="130"/>
        <v>57</v>
      </c>
      <c r="I349" s="5">
        <f t="shared" si="131"/>
        <v>3.7647379416178239</v>
      </c>
      <c r="J349" s="29">
        <f t="shared" si="132"/>
        <v>3</v>
      </c>
      <c r="K349" s="29">
        <f t="shared" si="133"/>
        <v>48</v>
      </c>
      <c r="L349" s="29">
        <f t="shared" si="134"/>
        <v>15.058951766471296</v>
      </c>
      <c r="M349" s="175">
        <f t="shared" si="135"/>
        <v>3.8041830421573528</v>
      </c>
      <c r="N349" s="170">
        <f t="shared" si="136"/>
        <v>8.1958169578426467</v>
      </c>
      <c r="O349" s="14">
        <f t="shared" si="137"/>
        <v>15.804183042157353</v>
      </c>
      <c r="P349" s="50">
        <f t="shared" si="138"/>
        <v>7.9664192252171651</v>
      </c>
      <c r="Q349" s="50">
        <f t="shared" si="139"/>
        <v>15.574785309531871</v>
      </c>
      <c r="R349" s="44">
        <f t="shared" si="140"/>
        <v>7.9664192252171651</v>
      </c>
      <c r="S349" s="26">
        <f t="shared" si="141"/>
        <v>15.574785309531871</v>
      </c>
      <c r="T349" s="203">
        <f t="shared" si="142"/>
        <v>7.6083660843147056</v>
      </c>
      <c r="U349" s="77">
        <f t="shared" si="123"/>
        <v>51.651179031904917</v>
      </c>
      <c r="V349" s="4">
        <f t="shared" si="143"/>
        <v>128.34882096809508</v>
      </c>
      <c r="W349" s="4">
        <f t="shared" si="144"/>
        <v>231.65117903190492</v>
      </c>
      <c r="X349" s="35">
        <f t="shared" si="145"/>
        <v>103.30235806380983</v>
      </c>
      <c r="Y349" s="206">
        <f t="shared" si="127"/>
        <v>12.802047931270092</v>
      </c>
      <c r="Z349" s="193">
        <v>147.63499999999999</v>
      </c>
      <c r="AA349" s="19">
        <f t="shared" si="128"/>
        <v>1.4071000237107427</v>
      </c>
      <c r="AB349" s="156"/>
    </row>
    <row r="350" spans="1:28">
      <c r="A350" s="23">
        <v>329</v>
      </c>
      <c r="B350" s="3" t="s">
        <v>12</v>
      </c>
      <c r="C350" s="183">
        <v>25</v>
      </c>
      <c r="D350" s="193">
        <f t="shared" si="124"/>
        <v>-21.061428658499185</v>
      </c>
      <c r="E350" s="20">
        <f t="shared" si="125"/>
        <v>-62.639032100007604</v>
      </c>
      <c r="F350" s="194">
        <f t="shared" si="129"/>
        <v>-13.496434797992595</v>
      </c>
      <c r="G350" s="20">
        <f t="shared" si="126"/>
        <v>56.688115683832372</v>
      </c>
      <c r="H350" s="5">
        <f t="shared" si="130"/>
        <v>56</v>
      </c>
      <c r="I350" s="5">
        <f t="shared" si="131"/>
        <v>41.286941029942312</v>
      </c>
      <c r="J350" s="29">
        <f t="shared" si="132"/>
        <v>3</v>
      </c>
      <c r="K350" s="29">
        <f t="shared" si="133"/>
        <v>46</v>
      </c>
      <c r="L350" s="29">
        <f t="shared" si="134"/>
        <v>45.147764119769249</v>
      </c>
      <c r="M350" s="175">
        <f t="shared" si="135"/>
        <v>3.7792077122554915</v>
      </c>
      <c r="N350" s="170">
        <f t="shared" si="136"/>
        <v>8.2207922877445085</v>
      </c>
      <c r="O350" s="14">
        <f t="shared" si="137"/>
        <v>15.779207712255491</v>
      </c>
      <c r="P350" s="50">
        <f t="shared" si="138"/>
        <v>7.9958517077779652</v>
      </c>
      <c r="Q350" s="50">
        <f t="shared" si="139"/>
        <v>15.554267132288949</v>
      </c>
      <c r="R350" s="44">
        <f t="shared" si="140"/>
        <v>7.9958517077779652</v>
      </c>
      <c r="S350" s="26">
        <f t="shared" si="141"/>
        <v>15.554267132288949</v>
      </c>
      <c r="T350" s="203">
        <f t="shared" si="142"/>
        <v>7.5584154245109838</v>
      </c>
      <c r="U350" s="77">
        <f t="shared" si="123"/>
        <v>51.256121385595172</v>
      </c>
      <c r="V350" s="4">
        <f t="shared" si="143"/>
        <v>128.74387861440482</v>
      </c>
      <c r="W350" s="4">
        <f t="shared" si="144"/>
        <v>231.25612138559518</v>
      </c>
      <c r="X350" s="35">
        <f t="shared" si="145"/>
        <v>102.51224277119036</v>
      </c>
      <c r="Y350" s="206">
        <f t="shared" si="127"/>
        <v>12.618571341500814</v>
      </c>
      <c r="Z350" s="193">
        <v>147.608</v>
      </c>
      <c r="AA350" s="19">
        <f t="shared" si="128"/>
        <v>1.4076148355814069</v>
      </c>
      <c r="AB350" s="156"/>
    </row>
    <row r="351" spans="1:28">
      <c r="A351" s="23">
        <v>330</v>
      </c>
      <c r="B351" s="3" t="s">
        <v>12</v>
      </c>
      <c r="C351" s="183">
        <v>26</v>
      </c>
      <c r="D351" s="193">
        <f t="shared" si="124"/>
        <v>-21.238585689215572</v>
      </c>
      <c r="E351" s="20">
        <f t="shared" si="125"/>
        <v>-63.679373533102044</v>
      </c>
      <c r="F351" s="194">
        <f t="shared" si="129"/>
        <v>-13.217231030583031</v>
      </c>
      <c r="G351" s="20">
        <f t="shared" si="126"/>
        <v>56.323991387294427</v>
      </c>
      <c r="H351" s="5">
        <f t="shared" si="130"/>
        <v>56</v>
      </c>
      <c r="I351" s="5">
        <f t="shared" si="131"/>
        <v>19.439483237665627</v>
      </c>
      <c r="J351" s="29">
        <f t="shared" si="132"/>
        <v>3</v>
      </c>
      <c r="K351" s="29">
        <f t="shared" si="133"/>
        <v>45</v>
      </c>
      <c r="L351" s="29">
        <f t="shared" si="134"/>
        <v>17.757932950662507</v>
      </c>
      <c r="M351" s="175">
        <f t="shared" si="135"/>
        <v>3.754932759152962</v>
      </c>
      <c r="N351" s="170">
        <f t="shared" si="136"/>
        <v>8.2450672408470389</v>
      </c>
      <c r="O351" s="14">
        <f t="shared" si="137"/>
        <v>15.754932759152961</v>
      </c>
      <c r="P351" s="50">
        <f t="shared" si="138"/>
        <v>8.0247800570039889</v>
      </c>
      <c r="Q351" s="50">
        <f t="shared" si="139"/>
        <v>15.534645575309911</v>
      </c>
      <c r="R351" s="44">
        <f t="shared" si="140"/>
        <v>8.0247800570039889</v>
      </c>
      <c r="S351" s="26">
        <f t="shared" si="141"/>
        <v>15.534645575309911</v>
      </c>
      <c r="T351" s="203">
        <f t="shared" si="142"/>
        <v>7.5098655183059222</v>
      </c>
      <c r="U351" s="77">
        <f t="shared" ref="U351:U386" si="146">ASIN((COS(D351*PI()/180)*SIN(G351*PI()/180))/(SIN(_z*PI()/180)))*180/PI()</f>
        <v>50.873051529805849</v>
      </c>
      <c r="V351" s="4">
        <f t="shared" si="143"/>
        <v>129.12694847019415</v>
      </c>
      <c r="W351" s="4">
        <f t="shared" si="144"/>
        <v>230.87305152980585</v>
      </c>
      <c r="X351" s="35">
        <f t="shared" si="145"/>
        <v>101.7461030596117</v>
      </c>
      <c r="Y351" s="206">
        <f t="shared" si="127"/>
        <v>12.441414310784427</v>
      </c>
      <c r="Z351" s="193">
        <v>147.58199999999999</v>
      </c>
      <c r="AA351" s="19">
        <f t="shared" si="128"/>
        <v>1.4081108474191386</v>
      </c>
      <c r="AB351" s="156"/>
    </row>
    <row r="352" spans="1:28">
      <c r="A352" s="23">
        <v>331</v>
      </c>
      <c r="B352" s="3" t="s">
        <v>12</v>
      </c>
      <c r="C352" s="183">
        <v>27</v>
      </c>
      <c r="D352" s="193">
        <f t="shared" si="124"/>
        <v>-21.409349554498412</v>
      </c>
      <c r="E352" s="20">
        <f t="shared" si="125"/>
        <v>-64.722172966575471</v>
      </c>
      <c r="F352" s="194">
        <f t="shared" si="129"/>
        <v>-12.926488268215932</v>
      </c>
      <c r="G352" s="20">
        <f t="shared" si="126"/>
        <v>55.970725739822505</v>
      </c>
      <c r="H352" s="5">
        <f t="shared" si="130"/>
        <v>55</v>
      </c>
      <c r="I352" s="5">
        <f t="shared" si="131"/>
        <v>58.243544389350319</v>
      </c>
      <c r="J352" s="29">
        <f t="shared" si="132"/>
        <v>3</v>
      </c>
      <c r="K352" s="29">
        <f t="shared" si="133"/>
        <v>43</v>
      </c>
      <c r="L352" s="29">
        <f t="shared" si="134"/>
        <v>52.974177557401276</v>
      </c>
      <c r="M352" s="175">
        <f t="shared" si="135"/>
        <v>3.7313817159881673</v>
      </c>
      <c r="N352" s="170">
        <f t="shared" si="136"/>
        <v>8.2686182840118327</v>
      </c>
      <c r="O352" s="14">
        <f t="shared" si="137"/>
        <v>15.731381715988167</v>
      </c>
      <c r="P352" s="50">
        <f t="shared" si="138"/>
        <v>8.0531768128749004</v>
      </c>
      <c r="Q352" s="50">
        <f t="shared" si="139"/>
        <v>15.515940244851235</v>
      </c>
      <c r="R352" s="44">
        <f t="shared" si="140"/>
        <v>8.0531768128749004</v>
      </c>
      <c r="S352" s="26">
        <f t="shared" si="141"/>
        <v>15.515940244851235</v>
      </c>
      <c r="T352" s="203">
        <f t="shared" si="142"/>
        <v>7.4627634319763345</v>
      </c>
      <c r="U352" s="77">
        <f t="shared" si="146"/>
        <v>50.502262422300326</v>
      </c>
      <c r="V352" s="4">
        <f t="shared" si="143"/>
        <v>129.49773757769967</v>
      </c>
      <c r="W352" s="4">
        <f t="shared" si="144"/>
        <v>230.50226242230033</v>
      </c>
      <c r="X352" s="35">
        <f t="shared" si="145"/>
        <v>101.00452484460067</v>
      </c>
      <c r="Y352" s="206">
        <f t="shared" si="127"/>
        <v>12.270650445501587</v>
      </c>
      <c r="Z352" s="193">
        <v>147.55699999999999</v>
      </c>
      <c r="AA352" s="19">
        <f t="shared" si="128"/>
        <v>1.4085880291633974</v>
      </c>
      <c r="AB352" s="156"/>
    </row>
    <row r="353" spans="1:28">
      <c r="A353" s="23">
        <v>332</v>
      </c>
      <c r="B353" s="3" t="s">
        <v>12</v>
      </c>
      <c r="C353" s="183">
        <v>28</v>
      </c>
      <c r="D353" s="193">
        <f t="shared" si="124"/>
        <v>-21.573648736859557</v>
      </c>
      <c r="E353" s="20">
        <f t="shared" si="125"/>
        <v>-65.767366041702886</v>
      </c>
      <c r="F353" s="194">
        <f t="shared" si="129"/>
        <v>-12.624454577169708</v>
      </c>
      <c r="G353" s="20">
        <f t="shared" si="126"/>
        <v>55.628671871811981</v>
      </c>
      <c r="H353" s="5">
        <f t="shared" si="130"/>
        <v>55</v>
      </c>
      <c r="I353" s="5">
        <f t="shared" si="131"/>
        <v>37.720312308718889</v>
      </c>
      <c r="J353" s="29">
        <f t="shared" si="132"/>
        <v>3</v>
      </c>
      <c r="K353" s="29">
        <f t="shared" si="133"/>
        <v>42</v>
      </c>
      <c r="L353" s="29">
        <f t="shared" si="134"/>
        <v>30.881249234875554</v>
      </c>
      <c r="M353" s="175">
        <f t="shared" si="135"/>
        <v>3.7085781247874654</v>
      </c>
      <c r="N353" s="170">
        <f t="shared" si="136"/>
        <v>8.291421875212535</v>
      </c>
      <c r="O353" s="14">
        <f t="shared" si="137"/>
        <v>15.708578124787465</v>
      </c>
      <c r="P353" s="50">
        <f t="shared" si="138"/>
        <v>8.0810142989263731</v>
      </c>
      <c r="Q353" s="50">
        <f t="shared" si="139"/>
        <v>15.498170548501303</v>
      </c>
      <c r="R353" s="44">
        <f t="shared" si="140"/>
        <v>8.0810142989263731</v>
      </c>
      <c r="S353" s="26">
        <f t="shared" si="141"/>
        <v>15.498170548501303</v>
      </c>
      <c r="T353" s="203">
        <f t="shared" si="142"/>
        <v>7.4171562495749299</v>
      </c>
      <c r="U353" s="77">
        <f t="shared" si="146"/>
        <v>50.144045893188185</v>
      </c>
      <c r="V353" s="4">
        <f t="shared" si="143"/>
        <v>129.85595410681182</v>
      </c>
      <c r="W353" s="4">
        <f t="shared" si="144"/>
        <v>230.14404589318818</v>
      </c>
      <c r="X353" s="35">
        <f t="shared" si="145"/>
        <v>100.28809178637636</v>
      </c>
      <c r="Y353" s="206">
        <f t="shared" si="127"/>
        <v>12.106351263140443</v>
      </c>
      <c r="Z353" s="193">
        <v>147.53200000000001</v>
      </c>
      <c r="AA353" s="19">
        <f t="shared" si="128"/>
        <v>1.4090654535103653</v>
      </c>
      <c r="AB353" s="156"/>
    </row>
    <row r="354" spans="1:28">
      <c r="A354" s="23">
        <v>333</v>
      </c>
      <c r="B354" s="3" t="s">
        <v>12</v>
      </c>
      <c r="C354" s="183">
        <v>29</v>
      </c>
      <c r="D354" s="193">
        <f t="shared" si="124"/>
        <v>-21.731413892931176</v>
      </c>
      <c r="E354" s="20">
        <f t="shared" si="125"/>
        <v>-66.814884576281571</v>
      </c>
      <c r="F354" s="194">
        <f t="shared" si="129"/>
        <v>-12.311390211679285</v>
      </c>
      <c r="G354" s="20">
        <f t="shared" si="126"/>
        <v>55.298182021532931</v>
      </c>
      <c r="H354" s="5">
        <f t="shared" si="130"/>
        <v>55</v>
      </c>
      <c r="I354" s="5">
        <f t="shared" si="131"/>
        <v>17.890921291975843</v>
      </c>
      <c r="J354" s="29">
        <f t="shared" si="132"/>
        <v>3</v>
      </c>
      <c r="K354" s="29">
        <f t="shared" si="133"/>
        <v>41</v>
      </c>
      <c r="L354" s="29">
        <f t="shared" si="134"/>
        <v>11.563685167903373</v>
      </c>
      <c r="M354" s="175">
        <f t="shared" si="135"/>
        <v>3.6865454681021954</v>
      </c>
      <c r="N354" s="170">
        <f t="shared" si="136"/>
        <v>8.3134545318978041</v>
      </c>
      <c r="O354" s="14">
        <f t="shared" si="137"/>
        <v>15.686545468102196</v>
      </c>
      <c r="P354" s="50">
        <f t="shared" si="138"/>
        <v>8.1082646950364818</v>
      </c>
      <c r="Q354" s="50">
        <f t="shared" si="139"/>
        <v>15.481355631240874</v>
      </c>
      <c r="R354" s="44">
        <f t="shared" si="140"/>
        <v>8.1082646950364818</v>
      </c>
      <c r="S354" s="26">
        <f t="shared" si="141"/>
        <v>15.481355631240874</v>
      </c>
      <c r="T354" s="203">
        <f t="shared" si="142"/>
        <v>7.3730909362043917</v>
      </c>
      <c r="U354" s="77">
        <f t="shared" si="146"/>
        <v>49.798691888399006</v>
      </c>
      <c r="V354" s="4">
        <f t="shared" si="143"/>
        <v>130.20130811160101</v>
      </c>
      <c r="W354" s="4">
        <f t="shared" si="144"/>
        <v>229.79869188839899</v>
      </c>
      <c r="X354" s="35">
        <f t="shared" si="145"/>
        <v>99.597383776797983</v>
      </c>
      <c r="Y354" s="206">
        <f t="shared" si="127"/>
        <v>11.948586107068824</v>
      </c>
      <c r="Z354" s="193">
        <v>147.50800000000001</v>
      </c>
      <c r="AA354" s="19">
        <f t="shared" si="128"/>
        <v>1.4095240092767647</v>
      </c>
      <c r="AB354" s="156"/>
    </row>
    <row r="355" spans="1:28">
      <c r="A355" s="23">
        <v>334</v>
      </c>
      <c r="B355" s="3" t="s">
        <v>12</v>
      </c>
      <c r="C355" s="183">
        <v>30</v>
      </c>
      <c r="D355" s="193">
        <f t="shared" si="124"/>
        <v>-21.882577937938603</v>
      </c>
      <c r="E355" s="20">
        <f t="shared" si="125"/>
        <v>-67.864656629439438</v>
      </c>
      <c r="F355" s="194">
        <f t="shared" si="129"/>
        <v>-11.987567334438239</v>
      </c>
      <c r="G355" s="20">
        <f t="shared" si="126"/>
        <v>54.979606450661095</v>
      </c>
      <c r="H355" s="5">
        <f t="shared" si="130"/>
        <v>54</v>
      </c>
      <c r="I355" s="5">
        <f t="shared" si="131"/>
        <v>58.776387039665678</v>
      </c>
      <c r="J355" s="29">
        <f t="shared" si="132"/>
        <v>3</v>
      </c>
      <c r="K355" s="29">
        <f t="shared" si="133"/>
        <v>39</v>
      </c>
      <c r="L355" s="29">
        <f t="shared" si="134"/>
        <v>55.105548158662714</v>
      </c>
      <c r="M355" s="175">
        <f t="shared" si="135"/>
        <v>3.6653070967107397</v>
      </c>
      <c r="N355" s="170">
        <f t="shared" si="136"/>
        <v>8.3346929032892607</v>
      </c>
      <c r="O355" s="14">
        <f t="shared" si="137"/>
        <v>15.665307096710739</v>
      </c>
      <c r="P355" s="50">
        <f t="shared" si="138"/>
        <v>8.1349001143819564</v>
      </c>
      <c r="Q355" s="50">
        <f t="shared" si="139"/>
        <v>15.465514307803435</v>
      </c>
      <c r="R355" s="44">
        <f t="shared" si="140"/>
        <v>8.1349001143819564</v>
      </c>
      <c r="S355" s="26">
        <f t="shared" si="141"/>
        <v>15.465514307803435</v>
      </c>
      <c r="T355" s="203">
        <f t="shared" si="142"/>
        <v>7.3306141934214786</v>
      </c>
      <c r="U355" s="77">
        <f t="shared" si="146"/>
        <v>49.466487669131794</v>
      </c>
      <c r="V355" s="4">
        <f t="shared" si="143"/>
        <v>130.53351233086821</v>
      </c>
      <c r="W355" s="4">
        <f t="shared" si="144"/>
        <v>229.46648766913179</v>
      </c>
      <c r="X355" s="35">
        <f t="shared" si="145"/>
        <v>98.932975338263589</v>
      </c>
      <c r="Y355" s="206">
        <f t="shared" si="127"/>
        <v>11.797422062061397</v>
      </c>
      <c r="Z355" s="193">
        <v>147.48400000000001</v>
      </c>
      <c r="AA355" s="19">
        <f t="shared" si="128"/>
        <v>1.409982788923053</v>
      </c>
      <c r="AB355" s="156"/>
    </row>
    <row r="356" spans="1:28">
      <c r="A356" s="23">
        <v>335</v>
      </c>
      <c r="B356" s="3" t="s">
        <v>13</v>
      </c>
      <c r="C356" s="183">
        <v>1</v>
      </c>
      <c r="D356" s="193">
        <f t="shared" si="124"/>
        <v>-22.027076129155198</v>
      </c>
      <c r="E356" s="20">
        <f t="shared" si="125"/>
        <v>-68.916606576269672</v>
      </c>
      <c r="F356" s="194">
        <f t="shared" si="129"/>
        <v>-11.653269723332627</v>
      </c>
      <c r="G356" s="20">
        <f t="shared" si="126"/>
        <v>54.673292304501537</v>
      </c>
      <c r="H356" s="5">
        <f t="shared" si="130"/>
        <v>54</v>
      </c>
      <c r="I356" s="5">
        <f t="shared" si="131"/>
        <v>40.397538270092213</v>
      </c>
      <c r="J356" s="29">
        <f t="shared" si="132"/>
        <v>3</v>
      </c>
      <c r="K356" s="29">
        <f t="shared" si="133"/>
        <v>38</v>
      </c>
      <c r="L356" s="29">
        <f t="shared" si="134"/>
        <v>41.59015308036885</v>
      </c>
      <c r="M356" s="175">
        <f t="shared" si="135"/>
        <v>3.6448861536334358</v>
      </c>
      <c r="N356" s="170">
        <f t="shared" si="136"/>
        <v>8.3551138463665637</v>
      </c>
      <c r="O356" s="14">
        <f t="shared" si="137"/>
        <v>15.644886153633436</v>
      </c>
      <c r="P356" s="50">
        <f t="shared" si="138"/>
        <v>8.1608926843110208</v>
      </c>
      <c r="Q356" s="50">
        <f t="shared" si="139"/>
        <v>15.450664991577893</v>
      </c>
      <c r="R356" s="44">
        <f t="shared" si="140"/>
        <v>8.1608926843110208</v>
      </c>
      <c r="S356" s="26">
        <f t="shared" si="141"/>
        <v>15.450664991577893</v>
      </c>
      <c r="T356" s="203">
        <f t="shared" si="142"/>
        <v>7.2897723072668725</v>
      </c>
      <c r="U356" s="77">
        <f t="shared" si="146"/>
        <v>49.147716969874651</v>
      </c>
      <c r="V356" s="4">
        <f t="shared" si="143"/>
        <v>130.85228303012536</v>
      </c>
      <c r="W356" s="4">
        <f t="shared" si="144"/>
        <v>229.14771696987464</v>
      </c>
      <c r="X356" s="35">
        <f t="shared" si="145"/>
        <v>98.295433939749273</v>
      </c>
      <c r="Y356" s="206">
        <f t="shared" si="127"/>
        <v>11.652923870844802</v>
      </c>
      <c r="Z356" s="193">
        <v>147.46100000000001</v>
      </c>
      <c r="AA356" s="19">
        <f t="shared" si="128"/>
        <v>1.4104226629673593</v>
      </c>
      <c r="AB356" s="156"/>
    </row>
    <row r="357" spans="1:28">
      <c r="A357" s="23">
        <v>336</v>
      </c>
      <c r="B357" s="3" t="s">
        <v>13</v>
      </c>
      <c r="C357" s="183">
        <v>2</v>
      </c>
      <c r="D357" s="193">
        <f t="shared" si="124"/>
        <v>-22.164846148071973</v>
      </c>
      <c r="E357" s="20">
        <f t="shared" si="125"/>
        <v>-69.97065519235413</v>
      </c>
      <c r="F357" s="194">
        <f t="shared" si="129"/>
        <v>-11.308792464744812</v>
      </c>
      <c r="G357" s="20">
        <f t="shared" si="126"/>
        <v>54.379582421572032</v>
      </c>
      <c r="H357" s="5">
        <f t="shared" si="130"/>
        <v>54</v>
      </c>
      <c r="I357" s="5">
        <f t="shared" si="131"/>
        <v>22.774945294321896</v>
      </c>
      <c r="J357" s="29">
        <f t="shared" si="132"/>
        <v>3</v>
      </c>
      <c r="K357" s="29">
        <f t="shared" si="133"/>
        <v>37</v>
      </c>
      <c r="L357" s="29">
        <f t="shared" si="134"/>
        <v>31.099781177287582</v>
      </c>
      <c r="M357" s="175">
        <f t="shared" si="135"/>
        <v>3.6253054947714687</v>
      </c>
      <c r="N357" s="170">
        <f t="shared" si="136"/>
        <v>8.3746945052285309</v>
      </c>
      <c r="O357" s="14">
        <f t="shared" si="137"/>
        <v>15.625305494771469</v>
      </c>
      <c r="P357" s="50">
        <f t="shared" si="138"/>
        <v>8.1862146308161172</v>
      </c>
      <c r="Q357" s="50">
        <f t="shared" si="139"/>
        <v>15.436825620359055</v>
      </c>
      <c r="R357" s="44">
        <f t="shared" si="140"/>
        <v>8.1862146308161172</v>
      </c>
      <c r="S357" s="26">
        <f t="shared" si="141"/>
        <v>15.436825620359055</v>
      </c>
      <c r="T357" s="203">
        <f t="shared" si="142"/>
        <v>7.2506109895429383</v>
      </c>
      <c r="U357" s="77">
        <f t="shared" si="146"/>
        <v>48.842659118309307</v>
      </c>
      <c r="V357" s="4">
        <f t="shared" si="143"/>
        <v>131.15734088169069</v>
      </c>
      <c r="W357" s="4">
        <f t="shared" si="144"/>
        <v>228.84265911830931</v>
      </c>
      <c r="X357" s="35">
        <f t="shared" si="145"/>
        <v>97.685318236618627</v>
      </c>
      <c r="Y357" s="206">
        <f t="shared" si="127"/>
        <v>11.515153851928027</v>
      </c>
      <c r="Z357" s="193">
        <v>147.43899999999999</v>
      </c>
      <c r="AA357" s="19">
        <f t="shared" si="128"/>
        <v>1.410843604693661</v>
      </c>
      <c r="AB357" s="156"/>
    </row>
    <row r="358" spans="1:28">
      <c r="A358" s="23">
        <v>337</v>
      </c>
      <c r="B358" s="3" t="s">
        <v>13</v>
      </c>
      <c r="C358" s="183">
        <v>3</v>
      </c>
      <c r="D358" s="193">
        <f t="shared" si="124"/>
        <v>-22.295828181011593</v>
      </c>
      <c r="E358" s="20">
        <f t="shared" si="125"/>
        <v>-71.026719748190942</v>
      </c>
      <c r="F358" s="194">
        <f t="shared" si="129"/>
        <v>-10.954441633782363</v>
      </c>
      <c r="G358" s="20">
        <f t="shared" si="126"/>
        <v>54.098814098195142</v>
      </c>
      <c r="H358" s="5">
        <f t="shared" si="130"/>
        <v>54</v>
      </c>
      <c r="I358" s="5">
        <f t="shared" si="131"/>
        <v>5.9288458917085052</v>
      </c>
      <c r="J358" s="29">
        <f t="shared" si="132"/>
        <v>3</v>
      </c>
      <c r="K358" s="29">
        <f t="shared" si="133"/>
        <v>36</v>
      </c>
      <c r="L358" s="29">
        <f t="shared" si="134"/>
        <v>23.715383566834021</v>
      </c>
      <c r="M358" s="175">
        <f t="shared" si="135"/>
        <v>3.6065876065463427</v>
      </c>
      <c r="N358" s="170">
        <f t="shared" si="136"/>
        <v>8.3934123934536569</v>
      </c>
      <c r="O358" s="14">
        <f t="shared" si="137"/>
        <v>15.606587606546343</v>
      </c>
      <c r="P358" s="50">
        <f t="shared" si="138"/>
        <v>8.2108383662239515</v>
      </c>
      <c r="Q358" s="50">
        <f t="shared" si="139"/>
        <v>15.424013579316638</v>
      </c>
      <c r="R358" s="44">
        <f t="shared" si="140"/>
        <v>8.2108383662239515</v>
      </c>
      <c r="S358" s="26">
        <f t="shared" si="141"/>
        <v>15.424013579316638</v>
      </c>
      <c r="T358" s="203">
        <f t="shared" si="142"/>
        <v>7.2131752130926863</v>
      </c>
      <c r="U358" s="77">
        <f t="shared" si="146"/>
        <v>48.551588121162631</v>
      </c>
      <c r="V358" s="4">
        <f t="shared" si="143"/>
        <v>131.44841187883736</v>
      </c>
      <c r="W358" s="4">
        <f t="shared" si="144"/>
        <v>228.55158812116264</v>
      </c>
      <c r="X358" s="35">
        <f t="shared" si="145"/>
        <v>97.103176242325276</v>
      </c>
      <c r="Y358" s="206">
        <f t="shared" si="127"/>
        <v>11.384171818988406</v>
      </c>
      <c r="Z358" s="193">
        <v>147.417</v>
      </c>
      <c r="AA358" s="19">
        <f t="shared" si="128"/>
        <v>1.4112647348936589</v>
      </c>
      <c r="AB358" s="156"/>
    </row>
    <row r="359" spans="1:28">
      <c r="A359" s="23">
        <v>338</v>
      </c>
      <c r="B359" s="3" t="s">
        <v>13</v>
      </c>
      <c r="C359" s="183">
        <v>4</v>
      </c>
      <c r="D359" s="193">
        <f t="shared" si="124"/>
        <v>-22.419964997914857</v>
      </c>
      <c r="E359" s="20">
        <f t="shared" si="125"/>
        <v>-72.084714113494854</v>
      </c>
      <c r="F359" s="194">
        <f t="shared" si="129"/>
        <v>-10.590533961802038</v>
      </c>
      <c r="G359" s="20">
        <f t="shared" si="126"/>
        <v>53.831317814743166</v>
      </c>
      <c r="H359" s="5">
        <f t="shared" si="130"/>
        <v>53</v>
      </c>
      <c r="I359" s="5">
        <f t="shared" si="131"/>
        <v>49.879068884589941</v>
      </c>
      <c r="J359" s="29">
        <f t="shared" si="132"/>
        <v>3</v>
      </c>
      <c r="K359" s="29">
        <f t="shared" si="133"/>
        <v>35</v>
      </c>
      <c r="L359" s="29">
        <f t="shared" si="134"/>
        <v>19.516275538359764</v>
      </c>
      <c r="M359" s="175">
        <f t="shared" si="135"/>
        <v>3.5887545209828779</v>
      </c>
      <c r="N359" s="170">
        <f t="shared" si="136"/>
        <v>8.4112454790171221</v>
      </c>
      <c r="O359" s="14">
        <f t="shared" si="137"/>
        <v>15.588754520982878</v>
      </c>
      <c r="P359" s="50">
        <f t="shared" si="138"/>
        <v>8.2347365796537542</v>
      </c>
      <c r="Q359" s="50">
        <f t="shared" si="139"/>
        <v>15.41224562161951</v>
      </c>
      <c r="R359" s="44">
        <f t="shared" si="140"/>
        <v>8.2347365796537542</v>
      </c>
      <c r="S359" s="26">
        <f t="shared" si="141"/>
        <v>15.41224562161951</v>
      </c>
      <c r="T359" s="203">
        <f t="shared" si="142"/>
        <v>7.1775090419657559</v>
      </c>
      <c r="U359" s="77">
        <f t="shared" si="146"/>
        <v>48.274771720827161</v>
      </c>
      <c r="V359" s="4">
        <f t="shared" si="143"/>
        <v>131.72522827917282</v>
      </c>
      <c r="W359" s="4">
        <f t="shared" si="144"/>
        <v>228.27477172082718</v>
      </c>
      <c r="X359" s="35">
        <f t="shared" si="145"/>
        <v>96.54954344165435</v>
      </c>
      <c r="Y359" s="206">
        <f t="shared" si="127"/>
        <v>11.260035002085143</v>
      </c>
      <c r="Z359" s="193">
        <v>147.39599999999999</v>
      </c>
      <c r="AA359" s="19">
        <f t="shared" si="128"/>
        <v>1.4116668987331458</v>
      </c>
      <c r="AB359" s="156"/>
    </row>
    <row r="360" spans="1:28">
      <c r="A360" s="23">
        <v>339</v>
      </c>
      <c r="B360" s="3" t="s">
        <v>13</v>
      </c>
      <c r="C360" s="183">
        <v>5</v>
      </c>
      <c r="D360" s="193">
        <f t="shared" si="124"/>
        <v>-22.537202029027409</v>
      </c>
      <c r="E360" s="20">
        <f t="shared" si="125"/>
        <v>-73.144548871291079</v>
      </c>
      <c r="F360" s="194">
        <f t="shared" si="129"/>
        <v>-10.21739649161387</v>
      </c>
      <c r="G360" s="20">
        <f t="shared" si="126"/>
        <v>53.577415931171238</v>
      </c>
      <c r="H360" s="5">
        <f t="shared" si="130"/>
        <v>53</v>
      </c>
      <c r="I360" s="5">
        <f t="shared" si="131"/>
        <v>34.644955870274288</v>
      </c>
      <c r="J360" s="29">
        <f t="shared" si="132"/>
        <v>3</v>
      </c>
      <c r="K360" s="29">
        <f t="shared" si="133"/>
        <v>34</v>
      </c>
      <c r="L360" s="29">
        <f t="shared" si="134"/>
        <v>18.579823481097151</v>
      </c>
      <c r="M360" s="175">
        <f t="shared" si="135"/>
        <v>3.5718277287447489</v>
      </c>
      <c r="N360" s="170">
        <f t="shared" si="136"/>
        <v>8.4281722712552511</v>
      </c>
      <c r="O360" s="14">
        <f t="shared" si="137"/>
        <v>15.571827728744749</v>
      </c>
      <c r="P360" s="50">
        <f t="shared" si="138"/>
        <v>8.2578823297283535</v>
      </c>
      <c r="Q360" s="50">
        <f t="shared" si="139"/>
        <v>15.401537787217851</v>
      </c>
      <c r="R360" s="44">
        <f t="shared" si="140"/>
        <v>8.2578823297283535</v>
      </c>
      <c r="S360" s="26">
        <f t="shared" si="141"/>
        <v>15.401537787217851</v>
      </c>
      <c r="T360" s="203">
        <f t="shared" si="142"/>
        <v>7.1436554574894977</v>
      </c>
      <c r="U360" s="77">
        <f t="shared" si="146"/>
        <v>48.012470428335561</v>
      </c>
      <c r="V360" s="4">
        <f t="shared" si="143"/>
        <v>131.98752957166442</v>
      </c>
      <c r="W360" s="4">
        <f t="shared" si="144"/>
        <v>228.01247042833558</v>
      </c>
      <c r="X360" s="35">
        <f t="shared" si="145"/>
        <v>96.024940856671151</v>
      </c>
      <c r="Y360" s="206">
        <f t="shared" si="127"/>
        <v>11.142797970972591</v>
      </c>
      <c r="Z360" s="193">
        <v>147.376</v>
      </c>
      <c r="AA360" s="19">
        <f t="shared" si="128"/>
        <v>1.4120500717560232</v>
      </c>
      <c r="AB360" s="156"/>
    </row>
    <row r="361" spans="1:28">
      <c r="A361" s="23">
        <v>340</v>
      </c>
      <c r="B361" s="3" t="s">
        <v>13</v>
      </c>
      <c r="C361" s="183">
        <v>6</v>
      </c>
      <c r="D361" s="193">
        <f t="shared" si="124"/>
        <v>-22.647487439215865</v>
      </c>
      <c r="E361" s="20">
        <f t="shared" si="125"/>
        <v>-74.206131441670578</v>
      </c>
      <c r="F361" s="194">
        <f t="shared" si="129"/>
        <v>-9.8353662207649482</v>
      </c>
      <c r="G361" s="20">
        <f t="shared" si="126"/>
        <v>53.337421360439386</v>
      </c>
      <c r="H361" s="5">
        <f t="shared" si="130"/>
        <v>53</v>
      </c>
      <c r="I361" s="5">
        <f t="shared" si="131"/>
        <v>20.245281626363152</v>
      </c>
      <c r="J361" s="29">
        <f t="shared" si="132"/>
        <v>3</v>
      </c>
      <c r="K361" s="29">
        <f t="shared" si="133"/>
        <v>33</v>
      </c>
      <c r="L361" s="29">
        <f t="shared" si="134"/>
        <v>20.981126505452607</v>
      </c>
      <c r="M361" s="175">
        <f t="shared" si="135"/>
        <v>3.5558280906959587</v>
      </c>
      <c r="N361" s="170">
        <f t="shared" si="136"/>
        <v>8.4441719093040408</v>
      </c>
      <c r="O361" s="14">
        <f t="shared" si="137"/>
        <v>15.555828090695959</v>
      </c>
      <c r="P361" s="50">
        <f t="shared" si="138"/>
        <v>8.2802491389579576</v>
      </c>
      <c r="Q361" s="50">
        <f t="shared" si="139"/>
        <v>15.391905320349876</v>
      </c>
      <c r="R361" s="44">
        <f t="shared" si="140"/>
        <v>8.2802491389579576</v>
      </c>
      <c r="S361" s="26">
        <f t="shared" si="141"/>
        <v>15.391905320349876</v>
      </c>
      <c r="T361" s="203">
        <f t="shared" si="142"/>
        <v>7.1116561813919184</v>
      </c>
      <c r="U361" s="77">
        <f t="shared" si="146"/>
        <v>47.76493653901818</v>
      </c>
      <c r="V361" s="4">
        <f t="shared" si="143"/>
        <v>132.23506346098182</v>
      </c>
      <c r="W361" s="4">
        <f t="shared" si="144"/>
        <v>227.76493653901818</v>
      </c>
      <c r="X361" s="35">
        <f t="shared" si="145"/>
        <v>95.52987307803636</v>
      </c>
      <c r="Y361" s="206">
        <f t="shared" si="127"/>
        <v>11.032512560784134</v>
      </c>
      <c r="Z361" s="193">
        <v>147.35599999999999</v>
      </c>
      <c r="AA361" s="19">
        <f t="shared" si="128"/>
        <v>1.4124334008087978</v>
      </c>
      <c r="AB361" s="156"/>
    </row>
    <row r="362" spans="1:28">
      <c r="A362" s="23">
        <v>341</v>
      </c>
      <c r="B362" s="3" t="s">
        <v>13</v>
      </c>
      <c r="C362" s="183">
        <v>7</v>
      </c>
      <c r="D362" s="193">
        <f t="shared" si="124"/>
        <v>-22.750772199645425</v>
      </c>
      <c r="E362" s="20">
        <f t="shared" si="125"/>
        <v>-75.269366215027958</v>
      </c>
      <c r="F362" s="194">
        <f t="shared" si="129"/>
        <v>-9.4447897333167994</v>
      </c>
      <c r="G362" s="20">
        <f t="shared" si="126"/>
        <v>53.111636229339773</v>
      </c>
      <c r="H362" s="5">
        <f t="shared" si="130"/>
        <v>53</v>
      </c>
      <c r="I362" s="5">
        <f t="shared" si="131"/>
        <v>6.6981737603863678</v>
      </c>
      <c r="J362" s="29">
        <f t="shared" si="132"/>
        <v>3</v>
      </c>
      <c r="K362" s="29">
        <f t="shared" si="133"/>
        <v>32</v>
      </c>
      <c r="L362" s="29">
        <f t="shared" si="134"/>
        <v>26.792695041545471</v>
      </c>
      <c r="M362" s="175">
        <f t="shared" si="135"/>
        <v>3.5407757486226514</v>
      </c>
      <c r="N362" s="170">
        <f t="shared" si="136"/>
        <v>8.4592242513773481</v>
      </c>
      <c r="O362" s="14">
        <f t="shared" si="137"/>
        <v>15.540775748622652</v>
      </c>
      <c r="P362" s="50">
        <f t="shared" si="138"/>
        <v>8.301811089155402</v>
      </c>
      <c r="Q362" s="50">
        <f t="shared" si="139"/>
        <v>15.383362586400706</v>
      </c>
      <c r="R362" s="44">
        <f t="shared" si="140"/>
        <v>8.301811089155402</v>
      </c>
      <c r="S362" s="26">
        <f t="shared" si="141"/>
        <v>15.383362586400706</v>
      </c>
      <c r="T362" s="203">
        <f t="shared" si="142"/>
        <v>7.0815514972453038</v>
      </c>
      <c r="U362" s="77">
        <f t="shared" si="146"/>
        <v>47.532413137883488</v>
      </c>
      <c r="V362" s="4">
        <f t="shared" si="143"/>
        <v>132.46758686211652</v>
      </c>
      <c r="W362" s="4">
        <f t="shared" si="144"/>
        <v>227.53241313788348</v>
      </c>
      <c r="X362" s="35">
        <f t="shared" si="145"/>
        <v>95.064826275766961</v>
      </c>
      <c r="Y362" s="206">
        <f t="shared" si="127"/>
        <v>10.929227800354575</v>
      </c>
      <c r="Z362" s="193">
        <v>147.33699999999999</v>
      </c>
      <c r="AA362" s="19">
        <f t="shared" si="128"/>
        <v>1.412797708008795</v>
      </c>
      <c r="AB362" s="156"/>
    </row>
    <row r="363" spans="1:28">
      <c r="A363" s="23">
        <v>342</v>
      </c>
      <c r="B363" s="3" t="s">
        <v>13</v>
      </c>
      <c r="C363" s="183">
        <v>8</v>
      </c>
      <c r="D363" s="193">
        <f t="shared" si="124"/>
        <v>-22.847010156555353</v>
      </c>
      <c r="E363" s="20">
        <f t="shared" si="125"/>
        <v>-76.334154694547564</v>
      </c>
      <c r="F363" s="194">
        <f t="shared" si="129"/>
        <v>-9.0460228205428734</v>
      </c>
      <c r="G363" s="20">
        <f t="shared" si="126"/>
        <v>52.900350537088833</v>
      </c>
      <c r="H363" s="5">
        <f t="shared" si="130"/>
        <v>52</v>
      </c>
      <c r="I363" s="5">
        <f t="shared" si="131"/>
        <v>54.021032225330003</v>
      </c>
      <c r="J363" s="29">
        <f t="shared" si="132"/>
        <v>3</v>
      </c>
      <c r="K363" s="29">
        <f t="shared" si="133"/>
        <v>31</v>
      </c>
      <c r="L363" s="29">
        <f t="shared" si="134"/>
        <v>36.084128901320014</v>
      </c>
      <c r="M363" s="175">
        <f t="shared" si="135"/>
        <v>3.5266900358059221</v>
      </c>
      <c r="N363" s="170">
        <f t="shared" si="136"/>
        <v>8.4733099641940779</v>
      </c>
      <c r="O363" s="14">
        <f t="shared" si="137"/>
        <v>15.526690035805922</v>
      </c>
      <c r="P363" s="50">
        <f t="shared" si="138"/>
        <v>8.3225429171850305</v>
      </c>
      <c r="Q363" s="50">
        <f t="shared" si="139"/>
        <v>15.375922988796875</v>
      </c>
      <c r="R363" s="44">
        <f t="shared" si="140"/>
        <v>8.3225429171850305</v>
      </c>
      <c r="S363" s="26">
        <f t="shared" si="141"/>
        <v>15.375922988796875</v>
      </c>
      <c r="T363" s="203">
        <f t="shared" si="142"/>
        <v>7.0533800716118442</v>
      </c>
      <c r="U363" s="77">
        <f t="shared" si="146"/>
        <v>47.315133102419118</v>
      </c>
      <c r="V363" s="4">
        <f t="shared" si="143"/>
        <v>132.68486689758089</v>
      </c>
      <c r="W363" s="4">
        <f t="shared" si="144"/>
        <v>227.31513310241911</v>
      </c>
      <c r="X363" s="35">
        <f t="shared" si="145"/>
        <v>94.630266204838222</v>
      </c>
      <c r="Y363" s="206">
        <f t="shared" si="127"/>
        <v>10.832989843444647</v>
      </c>
      <c r="Z363" s="193">
        <v>147.31899999999999</v>
      </c>
      <c r="AA363" s="19">
        <f t="shared" si="128"/>
        <v>1.4131429711769339</v>
      </c>
      <c r="AB363" s="156"/>
    </row>
    <row r="364" spans="1:28">
      <c r="A364" s="23">
        <v>343</v>
      </c>
      <c r="B364" s="3" t="s">
        <v>13</v>
      </c>
      <c r="C364" s="183">
        <v>9</v>
      </c>
      <c r="D364" s="193">
        <f t="shared" si="124"/>
        <v>-22.936158096874944</v>
      </c>
      <c r="E364" s="20">
        <f t="shared" si="125"/>
        <v>-77.400395647653966</v>
      </c>
      <c r="F364" s="194">
        <f t="shared" si="129"/>
        <v>-8.6394300909872612</v>
      </c>
      <c r="G364" s="20">
        <f t="shared" si="126"/>
        <v>52.703840822786034</v>
      </c>
      <c r="H364" s="5">
        <f t="shared" si="130"/>
        <v>52</v>
      </c>
      <c r="I364" s="5">
        <f t="shared" si="131"/>
        <v>42.230449367162066</v>
      </c>
      <c r="J364" s="29">
        <f t="shared" si="132"/>
        <v>3</v>
      </c>
      <c r="K364" s="29">
        <f t="shared" si="133"/>
        <v>30</v>
      </c>
      <c r="L364" s="29">
        <f t="shared" si="134"/>
        <v>48.921797468648265</v>
      </c>
      <c r="M364" s="175">
        <f t="shared" si="135"/>
        <v>3.5135893881857356</v>
      </c>
      <c r="N364" s="170">
        <f t="shared" si="136"/>
        <v>8.4864106118142644</v>
      </c>
      <c r="O364" s="14">
        <f t="shared" si="137"/>
        <v>15.513589388185736</v>
      </c>
      <c r="P364" s="50">
        <f t="shared" si="138"/>
        <v>8.3424201102978106</v>
      </c>
      <c r="Q364" s="50">
        <f t="shared" si="139"/>
        <v>15.369598886669282</v>
      </c>
      <c r="R364" s="44">
        <f t="shared" si="140"/>
        <v>8.3424201102978106</v>
      </c>
      <c r="S364" s="26">
        <f t="shared" si="141"/>
        <v>15.369598886669282</v>
      </c>
      <c r="T364" s="203">
        <f t="shared" si="142"/>
        <v>7.0271787763714713</v>
      </c>
      <c r="U364" s="77">
        <f t="shared" si="146"/>
        <v>47.113318111094564</v>
      </c>
      <c r="V364" s="4">
        <f t="shared" si="143"/>
        <v>132.88668188890543</v>
      </c>
      <c r="W364" s="4">
        <f t="shared" si="144"/>
        <v>227.11331811109457</v>
      </c>
      <c r="X364" s="35">
        <f t="shared" si="145"/>
        <v>94.226636222189143</v>
      </c>
      <c r="Y364" s="206">
        <f t="shared" si="127"/>
        <v>10.743841903125055</v>
      </c>
      <c r="Z364" s="193">
        <v>147.30099999999999</v>
      </c>
      <c r="AA364" s="19">
        <f t="shared" si="128"/>
        <v>1.4134883609250022</v>
      </c>
      <c r="AB364" s="156"/>
    </row>
    <row r="365" spans="1:28">
      <c r="A365" s="23">
        <v>344</v>
      </c>
      <c r="B365" s="3" t="s">
        <v>13</v>
      </c>
      <c r="C365" s="183">
        <v>10</v>
      </c>
      <c r="D365" s="193">
        <f t="shared" si="124"/>
        <v>-23.018175810429966</v>
      </c>
      <c r="E365" s="20">
        <f t="shared" si="125"/>
        <v>-78.467985266090963</v>
      </c>
      <c r="F365" s="194">
        <f t="shared" si="129"/>
        <v>-8.2253845703365887</v>
      </c>
      <c r="G365" s="20">
        <f t="shared" si="126"/>
        <v>52.522368853460293</v>
      </c>
      <c r="H365" s="5">
        <f t="shared" si="130"/>
        <v>52</v>
      </c>
      <c r="I365" s="5">
        <f t="shared" si="131"/>
        <v>31.34213120761757</v>
      </c>
      <c r="J365" s="29">
        <f t="shared" si="132"/>
        <v>3</v>
      </c>
      <c r="K365" s="29">
        <f t="shared" si="133"/>
        <v>30</v>
      </c>
      <c r="L365" s="29">
        <f t="shared" si="134"/>
        <v>5.3685248304702782</v>
      </c>
      <c r="M365" s="175">
        <f t="shared" si="135"/>
        <v>3.5014912568973529</v>
      </c>
      <c r="N365" s="170">
        <f t="shared" si="136"/>
        <v>8.4985087431026471</v>
      </c>
      <c r="O365" s="14">
        <f t="shared" si="137"/>
        <v>15.501491256897353</v>
      </c>
      <c r="P365" s="50">
        <f t="shared" si="138"/>
        <v>8.3614190002637034</v>
      </c>
      <c r="Q365" s="50">
        <f t="shared" si="139"/>
        <v>15.364401514058409</v>
      </c>
      <c r="R365" s="44">
        <f t="shared" si="140"/>
        <v>8.3614190002637034</v>
      </c>
      <c r="S365" s="26">
        <f t="shared" si="141"/>
        <v>15.364401514058409</v>
      </c>
      <c r="T365" s="203">
        <f t="shared" si="142"/>
        <v>7.0029825137947057</v>
      </c>
      <c r="U365" s="77">
        <f t="shared" si="146"/>
        <v>46.927177666337116</v>
      </c>
      <c r="V365" s="4">
        <f t="shared" si="143"/>
        <v>133.07282233366288</v>
      </c>
      <c r="W365" s="4">
        <f t="shared" si="144"/>
        <v>226.92717766633712</v>
      </c>
      <c r="X365" s="35">
        <f t="shared" si="145"/>
        <v>93.854355332674231</v>
      </c>
      <c r="Y365" s="206">
        <f t="shared" si="127"/>
        <v>10.661824189570034</v>
      </c>
      <c r="Z365" s="193">
        <v>147.28399999999999</v>
      </c>
      <c r="AA365" s="19">
        <f t="shared" si="128"/>
        <v>1.4138146786364432</v>
      </c>
      <c r="AB365" s="156"/>
    </row>
    <row r="366" spans="1:28">
      <c r="A366" s="23">
        <v>345</v>
      </c>
      <c r="B366" s="3" t="s">
        <v>13</v>
      </c>
      <c r="C366" s="183">
        <v>11</v>
      </c>
      <c r="D366" s="193">
        <f t="shared" si="124"/>
        <v>-23.093026148499447</v>
      </c>
      <c r="E366" s="20">
        <f t="shared" si="125"/>
        <v>-79.536817334245839</v>
      </c>
      <c r="F366" s="194">
        <f t="shared" si="129"/>
        <v>-7.804267291570298</v>
      </c>
      <c r="G366" s="20">
        <f t="shared" si="126"/>
        <v>52.356180344892429</v>
      </c>
      <c r="H366" s="5">
        <f t="shared" si="130"/>
        <v>52</v>
      </c>
      <c r="I366" s="5">
        <f t="shared" si="131"/>
        <v>21.370820693545767</v>
      </c>
      <c r="J366" s="29">
        <f t="shared" si="132"/>
        <v>3</v>
      </c>
      <c r="K366" s="29">
        <f t="shared" si="133"/>
        <v>29</v>
      </c>
      <c r="L366" s="29">
        <f t="shared" si="134"/>
        <v>25.483282774183067</v>
      </c>
      <c r="M366" s="175">
        <f t="shared" si="135"/>
        <v>3.4904120229928286</v>
      </c>
      <c r="N366" s="170">
        <f t="shared" si="136"/>
        <v>8.5095879770071718</v>
      </c>
      <c r="O366" s="14">
        <f t="shared" si="137"/>
        <v>15.490412022992828</v>
      </c>
      <c r="P366" s="50">
        <f t="shared" si="138"/>
        <v>8.3795168554810004</v>
      </c>
      <c r="Q366" s="50">
        <f t="shared" si="139"/>
        <v>15.360340901466657</v>
      </c>
      <c r="R366" s="44">
        <f t="shared" si="140"/>
        <v>8.3795168554810004</v>
      </c>
      <c r="S366" s="26">
        <f t="shared" si="141"/>
        <v>15.360340901466657</v>
      </c>
      <c r="T366" s="203">
        <f t="shared" si="142"/>
        <v>6.9808240459856563</v>
      </c>
      <c r="U366" s="77">
        <f t="shared" si="146"/>
        <v>46.756908141129408</v>
      </c>
      <c r="V366" s="4">
        <f t="shared" si="143"/>
        <v>133.2430918588706</v>
      </c>
      <c r="W366" s="4">
        <f t="shared" si="144"/>
        <v>226.7569081411294</v>
      </c>
      <c r="X366" s="35">
        <f t="shared" si="145"/>
        <v>93.513816282258801</v>
      </c>
      <c r="Y366" s="206">
        <f t="shared" si="127"/>
        <v>10.586973851500552</v>
      </c>
      <c r="Z366" s="193">
        <v>147.268</v>
      </c>
      <c r="AA366" s="19">
        <f t="shared" si="128"/>
        <v>1.4141219044247282</v>
      </c>
      <c r="AB366" s="156"/>
    </row>
    <row r="367" spans="1:28">
      <c r="A367" s="23">
        <v>346</v>
      </c>
      <c r="B367" s="3" t="s">
        <v>13</v>
      </c>
      <c r="C367" s="183">
        <v>12</v>
      </c>
      <c r="D367" s="193">
        <f t="shared" si="124"/>
        <v>-23.160675078492652</v>
      </c>
      <c r="E367" s="20">
        <f t="shared" si="125"/>
        <v>-80.606783405279486</v>
      </c>
      <c r="F367" s="194">
        <f t="shared" si="129"/>
        <v>-7.376466875865427</v>
      </c>
      <c r="G367" s="20">
        <f t="shared" si="126"/>
        <v>52.205503727700595</v>
      </c>
      <c r="H367" s="5">
        <f t="shared" si="130"/>
        <v>52</v>
      </c>
      <c r="I367" s="5">
        <f t="shared" si="131"/>
        <v>12.330223662035706</v>
      </c>
      <c r="J367" s="29">
        <f t="shared" si="132"/>
        <v>3</v>
      </c>
      <c r="K367" s="29">
        <f t="shared" si="133"/>
        <v>28</v>
      </c>
      <c r="L367" s="29">
        <f t="shared" si="134"/>
        <v>49.320894648142826</v>
      </c>
      <c r="M367" s="175">
        <f t="shared" si="135"/>
        <v>3.4803669151800398</v>
      </c>
      <c r="N367" s="170">
        <f t="shared" si="136"/>
        <v>8.5196330848199597</v>
      </c>
      <c r="O367" s="14">
        <f t="shared" si="137"/>
        <v>15.48036691518004</v>
      </c>
      <c r="P367" s="50">
        <f t="shared" si="138"/>
        <v>8.3966919702222018</v>
      </c>
      <c r="Q367" s="50">
        <f t="shared" si="139"/>
        <v>15.357425800582282</v>
      </c>
      <c r="R367" s="44">
        <f t="shared" si="140"/>
        <v>8.3966919702222018</v>
      </c>
      <c r="S367" s="26">
        <f t="shared" si="141"/>
        <v>15.357425800582282</v>
      </c>
      <c r="T367" s="203">
        <f t="shared" si="142"/>
        <v>6.9607338303600805</v>
      </c>
      <c r="U367" s="77">
        <f t="shared" si="146"/>
        <v>46.602691858625164</v>
      </c>
      <c r="V367" s="4">
        <f t="shared" si="143"/>
        <v>133.39730814137482</v>
      </c>
      <c r="W367" s="4">
        <f t="shared" si="144"/>
        <v>226.60269185862518</v>
      </c>
      <c r="X367" s="35">
        <f t="shared" si="145"/>
        <v>93.205383717250356</v>
      </c>
      <c r="Y367" s="206">
        <f t="shared" si="127"/>
        <v>10.519324921507348</v>
      </c>
      <c r="Z367" s="193">
        <v>147.25200000000001</v>
      </c>
      <c r="AA367" s="19">
        <f t="shared" si="128"/>
        <v>1.414429230365398</v>
      </c>
      <c r="AB367" s="156"/>
    </row>
    <row r="368" spans="1:28">
      <c r="A368" s="23">
        <v>347</v>
      </c>
      <c r="B368" s="3" t="s">
        <v>13</v>
      </c>
      <c r="C368" s="183">
        <v>13</v>
      </c>
      <c r="D368" s="193">
        <f t="shared" si="124"/>
        <v>-23.221091734529292</v>
      </c>
      <c r="E368" s="20">
        <f t="shared" si="125"/>
        <v>-81.677772984585758</v>
      </c>
      <c r="F368" s="194">
        <f t="shared" si="129"/>
        <v>-6.9423791047428676</v>
      </c>
      <c r="G368" s="20">
        <f t="shared" si="126"/>
        <v>52.070548971277461</v>
      </c>
      <c r="H368" s="5">
        <f t="shared" si="130"/>
        <v>52</v>
      </c>
      <c r="I368" s="5">
        <f t="shared" si="131"/>
        <v>4.2329382766476442</v>
      </c>
      <c r="J368" s="29">
        <f t="shared" si="132"/>
        <v>3</v>
      </c>
      <c r="K368" s="29">
        <f t="shared" si="133"/>
        <v>28</v>
      </c>
      <c r="L368" s="29">
        <f t="shared" si="134"/>
        <v>16.931753106590577</v>
      </c>
      <c r="M368" s="175">
        <f t="shared" si="135"/>
        <v>3.4713699314184976</v>
      </c>
      <c r="N368" s="170">
        <f t="shared" si="136"/>
        <v>8.5286300685815029</v>
      </c>
      <c r="O368" s="14">
        <f t="shared" si="137"/>
        <v>15.471369931418497</v>
      </c>
      <c r="P368" s="50">
        <f t="shared" si="138"/>
        <v>8.4129237501691225</v>
      </c>
      <c r="Q368" s="50">
        <f t="shared" si="139"/>
        <v>15.355663613006117</v>
      </c>
      <c r="R368" s="44">
        <f t="shared" si="140"/>
        <v>8.4129237501691225</v>
      </c>
      <c r="S368" s="26">
        <f t="shared" si="141"/>
        <v>15.355663613006117</v>
      </c>
      <c r="T368" s="203">
        <f t="shared" si="142"/>
        <v>6.9427398628369943</v>
      </c>
      <c r="U368" s="77">
        <f t="shared" si="146"/>
        <v>46.464696214277147</v>
      </c>
      <c r="V368" s="4">
        <f t="shared" si="143"/>
        <v>133.53530378572285</v>
      </c>
      <c r="W368" s="4">
        <f t="shared" si="144"/>
        <v>226.46469621427715</v>
      </c>
      <c r="X368" s="35">
        <f t="shared" si="145"/>
        <v>92.929392428554308</v>
      </c>
      <c r="Y368" s="206">
        <f t="shared" si="127"/>
        <v>10.458908265470708</v>
      </c>
      <c r="Z368" s="193">
        <v>147.23699999999999</v>
      </c>
      <c r="AA368" s="19">
        <f t="shared" si="128"/>
        <v>1.4147174394322015</v>
      </c>
      <c r="AB368" s="156"/>
    </row>
    <row r="369" spans="1:28">
      <c r="A369" s="23">
        <v>348</v>
      </c>
      <c r="B369" s="3" t="s">
        <v>13</v>
      </c>
      <c r="C369" s="183">
        <v>14</v>
      </c>
      <c r="D369" s="193">
        <f t="shared" si="124"/>
        <v>-23.274248463719385</v>
      </c>
      <c r="E369" s="20">
        <f t="shared" si="125"/>
        <v>-82.749673720047298</v>
      </c>
      <c r="F369" s="194">
        <f t="shared" si="129"/>
        <v>-6.5024064839524183</v>
      </c>
      <c r="G369" s="20">
        <f t="shared" si="126"/>
        <v>51.951506478065355</v>
      </c>
      <c r="H369" s="5">
        <f t="shared" si="130"/>
        <v>51</v>
      </c>
      <c r="I369" s="5">
        <f t="shared" si="131"/>
        <v>57.090388683921276</v>
      </c>
      <c r="J369" s="29">
        <f t="shared" si="132"/>
        <v>3</v>
      </c>
      <c r="K369" s="29">
        <f t="shared" si="133"/>
        <v>27</v>
      </c>
      <c r="L369" s="29">
        <f t="shared" si="134"/>
        <v>48.361554735685104</v>
      </c>
      <c r="M369" s="175">
        <f t="shared" si="135"/>
        <v>3.463433765204357</v>
      </c>
      <c r="N369" s="170">
        <f t="shared" si="136"/>
        <v>8.536566234795643</v>
      </c>
      <c r="O369" s="14">
        <f t="shared" si="137"/>
        <v>15.463433765204357</v>
      </c>
      <c r="P369" s="50">
        <f t="shared" si="138"/>
        <v>8.4281927933964358</v>
      </c>
      <c r="Q369" s="50">
        <f t="shared" si="139"/>
        <v>15.35506032380515</v>
      </c>
      <c r="R369" s="44">
        <f t="shared" si="140"/>
        <v>8.4281927933964358</v>
      </c>
      <c r="S369" s="26">
        <f t="shared" si="141"/>
        <v>15.35506032380515</v>
      </c>
      <c r="T369" s="203">
        <f t="shared" si="142"/>
        <v>6.9268675304087139</v>
      </c>
      <c r="U369" s="77">
        <f t="shared" si="146"/>
        <v>46.343072849913312</v>
      </c>
      <c r="V369" s="4">
        <f t="shared" si="143"/>
        <v>133.65692715008669</v>
      </c>
      <c r="W369" s="4">
        <f t="shared" si="144"/>
        <v>226.34307284991331</v>
      </c>
      <c r="X369" s="35">
        <f t="shared" si="145"/>
        <v>92.686145699826625</v>
      </c>
      <c r="Y369" s="206">
        <f t="shared" si="127"/>
        <v>10.405751536280615</v>
      </c>
      <c r="Z369" s="193">
        <v>147.22300000000001</v>
      </c>
      <c r="AA369" s="19">
        <f t="shared" si="128"/>
        <v>1.4149865140451137</v>
      </c>
      <c r="AB369" s="156"/>
    </row>
    <row r="370" spans="1:28">
      <c r="A370" s="75">
        <v>349</v>
      </c>
      <c r="B370" s="169" t="s">
        <v>13</v>
      </c>
      <c r="C370" s="184">
        <v>15</v>
      </c>
      <c r="D370" s="193">
        <f t="shared" si="124"/>
        <v>-23.320120867954692</v>
      </c>
      <c r="E370" s="20">
        <f t="shared" si="125"/>
        <v>-83.822371598523318</v>
      </c>
      <c r="F370" s="195">
        <f t="shared" si="129"/>
        <v>-6.0569577996042741</v>
      </c>
      <c r="G370" s="34">
        <f t="shared" si="126"/>
        <v>51.848546060329909</v>
      </c>
      <c r="H370" s="176">
        <f t="shared" si="130"/>
        <v>51</v>
      </c>
      <c r="I370" s="176">
        <f t="shared" si="131"/>
        <v>50.912763619794532</v>
      </c>
      <c r="J370" s="177">
        <f t="shared" si="132"/>
        <v>3</v>
      </c>
      <c r="K370" s="177">
        <f t="shared" si="133"/>
        <v>27</v>
      </c>
      <c r="L370" s="177">
        <f t="shared" si="134"/>
        <v>23.651054479178129</v>
      </c>
      <c r="M370" s="178">
        <f t="shared" si="135"/>
        <v>3.4565697373553275</v>
      </c>
      <c r="N370" s="171">
        <f t="shared" si="136"/>
        <v>8.543430262644673</v>
      </c>
      <c r="O370" s="64">
        <f t="shared" si="137"/>
        <v>15.456569737355327</v>
      </c>
      <c r="P370" s="65">
        <f t="shared" si="138"/>
        <v>8.4424809659846023</v>
      </c>
      <c r="Q370" s="65">
        <f t="shared" si="139"/>
        <v>15.355620440695256</v>
      </c>
      <c r="R370" s="66">
        <f t="shared" si="140"/>
        <v>8.4424809659846023</v>
      </c>
      <c r="S370" s="33">
        <f t="shared" si="141"/>
        <v>15.355620440695256</v>
      </c>
      <c r="T370" s="204">
        <f t="shared" si="142"/>
        <v>6.913139474710654</v>
      </c>
      <c r="U370" s="79">
        <f t="shared" si="146"/>
        <v>46.237956888965876</v>
      </c>
      <c r="V370" s="67">
        <f t="shared" si="143"/>
        <v>133.76204311103413</v>
      </c>
      <c r="W370" s="67">
        <f t="shared" si="144"/>
        <v>226.23795688896587</v>
      </c>
      <c r="X370" s="37">
        <f t="shared" si="145"/>
        <v>92.475913777931737</v>
      </c>
      <c r="Y370" s="207">
        <f t="shared" si="127"/>
        <v>10.359879132045307</v>
      </c>
      <c r="Z370" s="196">
        <v>147.21</v>
      </c>
      <c r="AA370" s="210">
        <f t="shared" si="128"/>
        <v>1.415236437785333</v>
      </c>
      <c r="AB370" s="157"/>
    </row>
    <row r="371" spans="1:28">
      <c r="A371" s="23">
        <v>350</v>
      </c>
      <c r="B371" s="3" t="s">
        <v>13</v>
      </c>
      <c r="C371" s="183">
        <v>16</v>
      </c>
      <c r="D371" s="193">
        <f t="shared" si="124"/>
        <v>-23.35868784104019</v>
      </c>
      <c r="E371" s="20">
        <f t="shared" si="125"/>
        <v>-84.895751147956489</v>
      </c>
      <c r="F371" s="194">
        <f t="shared" si="129"/>
        <v>-5.6064476670622003</v>
      </c>
      <c r="G371" s="20">
        <f t="shared" si="126"/>
        <v>51.761816011042491</v>
      </c>
      <c r="H371" s="5">
        <f t="shared" si="130"/>
        <v>51</v>
      </c>
      <c r="I371" s="5">
        <f t="shared" si="131"/>
        <v>45.708960662549458</v>
      </c>
      <c r="J371" s="29">
        <f t="shared" si="132"/>
        <v>3</v>
      </c>
      <c r="K371" s="29">
        <f t="shared" si="133"/>
        <v>27</v>
      </c>
      <c r="L371" s="29">
        <f t="shared" si="134"/>
        <v>2.8358426501978329</v>
      </c>
      <c r="M371" s="175">
        <f t="shared" si="135"/>
        <v>3.4507877340694995</v>
      </c>
      <c r="N371" s="170">
        <f t="shared" si="136"/>
        <v>8.5492122659304997</v>
      </c>
      <c r="O371" s="14">
        <f t="shared" si="137"/>
        <v>15.4507877340695</v>
      </c>
      <c r="P371" s="50">
        <f t="shared" si="138"/>
        <v>8.4557714714794638</v>
      </c>
      <c r="Q371" s="50">
        <f t="shared" si="139"/>
        <v>15.357346939618465</v>
      </c>
      <c r="R371" s="44">
        <f t="shared" si="140"/>
        <v>8.4557714714794638</v>
      </c>
      <c r="S371" s="26">
        <f t="shared" si="141"/>
        <v>15.357346939618465</v>
      </c>
      <c r="T371" s="203">
        <f t="shared" si="142"/>
        <v>6.9015754681390007</v>
      </c>
      <c r="U371" s="77">
        <f t="shared" si="146"/>
        <v>46.149466241656093</v>
      </c>
      <c r="V371" s="4">
        <f t="shared" si="143"/>
        <v>133.85053375834391</v>
      </c>
      <c r="W371" s="4">
        <f t="shared" si="144"/>
        <v>226.14946624165609</v>
      </c>
      <c r="X371" s="35">
        <f t="shared" si="145"/>
        <v>92.298932483312171</v>
      </c>
      <c r="Y371" s="206">
        <f t="shared" si="127"/>
        <v>10.32131215895981</v>
      </c>
      <c r="Z371" s="193">
        <v>147.197</v>
      </c>
      <c r="AA371" s="19">
        <f t="shared" si="128"/>
        <v>1.4154864277460351</v>
      </c>
      <c r="AB371" s="156"/>
    </row>
    <row r="372" spans="1:28">
      <c r="A372" s="23">
        <v>351</v>
      </c>
      <c r="B372" s="3" t="s">
        <v>13</v>
      </c>
      <c r="C372" s="183">
        <v>17</v>
      </c>
      <c r="D372" s="193">
        <f t="shared" si="124"/>
        <v>-23.389931601011781</v>
      </c>
      <c r="E372" s="20">
        <f t="shared" si="125"/>
        <v>-85.969695644453893</v>
      </c>
      <c r="F372" s="194">
        <f t="shared" si="129"/>
        <v>-5.1512960731243584</v>
      </c>
      <c r="G372" s="20">
        <f t="shared" si="126"/>
        <v>51.691442279706273</v>
      </c>
      <c r="H372" s="5">
        <f t="shared" si="130"/>
        <v>51</v>
      </c>
      <c r="I372" s="5">
        <f t="shared" si="131"/>
        <v>41.486536782376362</v>
      </c>
      <c r="J372" s="29">
        <f t="shared" si="132"/>
        <v>3</v>
      </c>
      <c r="K372" s="29">
        <f t="shared" si="133"/>
        <v>26</v>
      </c>
      <c r="L372" s="29">
        <f t="shared" si="134"/>
        <v>45.946147129505448</v>
      </c>
      <c r="M372" s="175">
        <f t="shared" si="135"/>
        <v>3.4460961519804183</v>
      </c>
      <c r="N372" s="170">
        <f t="shared" si="136"/>
        <v>8.5539038480195817</v>
      </c>
      <c r="O372" s="14">
        <f t="shared" si="137"/>
        <v>15.446096151980418</v>
      </c>
      <c r="P372" s="50">
        <f t="shared" si="138"/>
        <v>8.4680489134675092</v>
      </c>
      <c r="Q372" s="50">
        <f t="shared" si="139"/>
        <v>15.360241217428346</v>
      </c>
      <c r="R372" s="44">
        <f t="shared" si="140"/>
        <v>8.4680489134675092</v>
      </c>
      <c r="S372" s="26">
        <f t="shared" si="141"/>
        <v>15.360241217428346</v>
      </c>
      <c r="T372" s="203">
        <f t="shared" si="142"/>
        <v>6.8921923039608366</v>
      </c>
      <c r="U372" s="77">
        <f t="shared" si="146"/>
        <v>46.077700988359204</v>
      </c>
      <c r="V372" s="4">
        <f t="shared" si="143"/>
        <v>133.9222990116408</v>
      </c>
      <c r="W372" s="4">
        <f t="shared" si="144"/>
        <v>226.0777009883592</v>
      </c>
      <c r="X372" s="35">
        <f t="shared" si="145"/>
        <v>92.155401976718395</v>
      </c>
      <c r="Y372" s="206">
        <f t="shared" si="127"/>
        <v>10.290068398988218</v>
      </c>
      <c r="Z372" s="193">
        <v>147.185</v>
      </c>
      <c r="AA372" s="19">
        <f t="shared" si="128"/>
        <v>1.4157172465055694</v>
      </c>
      <c r="AB372" s="156"/>
    </row>
    <row r="373" spans="1:28">
      <c r="A373" s="23">
        <v>352</v>
      </c>
      <c r="B373" s="3" t="s">
        <v>13</v>
      </c>
      <c r="C373" s="183">
        <v>18</v>
      </c>
      <c r="D373" s="193">
        <f t="shared" si="124"/>
        <v>-23.413837717505615</v>
      </c>
      <c r="E373" s="20">
        <f t="shared" si="125"/>
        <v>-87.044087323667028</v>
      </c>
      <c r="F373" s="194">
        <f t="shared" si="129"/>
        <v>-4.6919279120232975</v>
      </c>
      <c r="G373" s="20">
        <f t="shared" si="126"/>
        <v>51.637527762964098</v>
      </c>
      <c r="H373" s="5">
        <f t="shared" si="130"/>
        <v>51</v>
      </c>
      <c r="I373" s="5">
        <f t="shared" si="131"/>
        <v>38.251665777845858</v>
      </c>
      <c r="J373" s="29">
        <f t="shared" si="132"/>
        <v>3</v>
      </c>
      <c r="K373" s="29">
        <f t="shared" si="133"/>
        <v>26</v>
      </c>
      <c r="L373" s="29">
        <f t="shared" si="134"/>
        <v>33.006663111383432</v>
      </c>
      <c r="M373" s="175">
        <f t="shared" si="135"/>
        <v>3.4425018508642733</v>
      </c>
      <c r="N373" s="170">
        <f t="shared" si="136"/>
        <v>8.5574981491357267</v>
      </c>
      <c r="O373" s="14">
        <f t="shared" si="137"/>
        <v>15.442501850864273</v>
      </c>
      <c r="P373" s="50">
        <f t="shared" si="138"/>
        <v>8.4792993506020053</v>
      </c>
      <c r="Q373" s="50">
        <f t="shared" si="139"/>
        <v>15.364303052330552</v>
      </c>
      <c r="R373" s="44">
        <f t="shared" si="140"/>
        <v>8.4792993506020053</v>
      </c>
      <c r="S373" s="26">
        <f t="shared" si="141"/>
        <v>15.364303052330552</v>
      </c>
      <c r="T373" s="203">
        <f t="shared" si="142"/>
        <v>6.8850037017285466</v>
      </c>
      <c r="U373" s="77">
        <f t="shared" si="146"/>
        <v>46.022742848625747</v>
      </c>
      <c r="V373" s="4">
        <f t="shared" si="143"/>
        <v>133.97725715137426</v>
      </c>
      <c r="W373" s="4">
        <f t="shared" si="144"/>
        <v>226.02274284862574</v>
      </c>
      <c r="X373" s="35">
        <f t="shared" si="145"/>
        <v>92.045485697251479</v>
      </c>
      <c r="Y373" s="206">
        <f t="shared" si="127"/>
        <v>10.266162282494385</v>
      </c>
      <c r="Z373" s="193">
        <v>147.173</v>
      </c>
      <c r="AA373" s="19">
        <f t="shared" si="128"/>
        <v>1.4159481217280014</v>
      </c>
      <c r="AB373" s="156"/>
    </row>
    <row r="374" spans="1:28">
      <c r="A374" s="23">
        <v>353</v>
      </c>
      <c r="B374" s="3" t="s">
        <v>13</v>
      </c>
      <c r="C374" s="183">
        <v>19</v>
      </c>
      <c r="D374" s="193">
        <f t="shared" si="124"/>
        <v>-23.430395134064099</v>
      </c>
      <c r="E374" s="20">
        <f t="shared" si="125"/>
        <v>-88.118807595764366</v>
      </c>
      <c r="F374" s="194">
        <f t="shared" si="129"/>
        <v>-4.2287725157860141</v>
      </c>
      <c r="G374" s="20">
        <f t="shared" si="126"/>
        <v>51.600151718627011</v>
      </c>
      <c r="H374" s="5">
        <f t="shared" si="130"/>
        <v>51</v>
      </c>
      <c r="I374" s="5">
        <f t="shared" si="131"/>
        <v>36.00910311762064</v>
      </c>
      <c r="J374" s="29">
        <f t="shared" si="132"/>
        <v>3</v>
      </c>
      <c r="K374" s="29">
        <f t="shared" si="133"/>
        <v>26</v>
      </c>
      <c r="L374" s="29">
        <f t="shared" si="134"/>
        <v>24.03641247048256</v>
      </c>
      <c r="M374" s="175">
        <f t="shared" si="135"/>
        <v>3.4400101145751343</v>
      </c>
      <c r="N374" s="170">
        <f t="shared" si="136"/>
        <v>8.5599898854248657</v>
      </c>
      <c r="O374" s="14">
        <f t="shared" si="137"/>
        <v>15.440010114575134</v>
      </c>
      <c r="P374" s="50">
        <f t="shared" si="138"/>
        <v>8.4895103434950983</v>
      </c>
      <c r="Q374" s="50">
        <f t="shared" si="139"/>
        <v>15.369530572645367</v>
      </c>
      <c r="R374" s="44">
        <f t="shared" si="140"/>
        <v>8.4895103434950983</v>
      </c>
      <c r="S374" s="26">
        <f t="shared" si="141"/>
        <v>15.369530572645367</v>
      </c>
      <c r="T374" s="203">
        <f t="shared" si="142"/>
        <v>6.8800202291502686</v>
      </c>
      <c r="U374" s="77">
        <f t="shared" si="146"/>
        <v>45.984654742430983</v>
      </c>
      <c r="V374" s="4">
        <f t="shared" si="143"/>
        <v>134.01534525756901</v>
      </c>
      <c r="W374" s="4">
        <f t="shared" si="144"/>
        <v>225.98465474243099</v>
      </c>
      <c r="X374" s="35">
        <f t="shared" si="145"/>
        <v>91.969309484861981</v>
      </c>
      <c r="Y374" s="206">
        <f t="shared" si="127"/>
        <v>10.2496048659359</v>
      </c>
      <c r="Z374" s="193">
        <v>147.16300000000001</v>
      </c>
      <c r="AA374" s="19">
        <f t="shared" si="128"/>
        <v>1.4161405608913624</v>
      </c>
      <c r="AB374" s="156"/>
    </row>
    <row r="375" spans="1:28">
      <c r="A375" s="23">
        <v>354</v>
      </c>
      <c r="B375" s="3" t="s">
        <v>13</v>
      </c>
      <c r="C375" s="183">
        <v>20</v>
      </c>
      <c r="D375" s="193">
        <f t="shared" si="124"/>
        <v>-23.439596185284429</v>
      </c>
      <c r="E375" s="20">
        <f t="shared" si="125"/>
        <v>-89.193737263262094</v>
      </c>
      <c r="F375" s="194">
        <f t="shared" si="129"/>
        <v>-3.7622631794997758</v>
      </c>
      <c r="G375" s="20">
        <f t="shared" si="126"/>
        <v>51.579369310375903</v>
      </c>
      <c r="H375" s="5">
        <f t="shared" si="130"/>
        <v>51</v>
      </c>
      <c r="I375" s="5">
        <f t="shared" si="131"/>
        <v>34.762158622554153</v>
      </c>
      <c r="J375" s="29">
        <f t="shared" si="132"/>
        <v>3</v>
      </c>
      <c r="K375" s="29">
        <f t="shared" si="133"/>
        <v>26</v>
      </c>
      <c r="L375" s="29">
        <f t="shared" si="134"/>
        <v>19.048634490216614</v>
      </c>
      <c r="M375" s="175">
        <f t="shared" si="135"/>
        <v>3.4386246206917273</v>
      </c>
      <c r="N375" s="170">
        <f t="shared" si="136"/>
        <v>8.5613753793082736</v>
      </c>
      <c r="O375" s="14">
        <f t="shared" si="137"/>
        <v>15.438624620691726</v>
      </c>
      <c r="P375" s="50">
        <f t="shared" si="138"/>
        <v>8.4986709929832767</v>
      </c>
      <c r="Q375" s="50">
        <f t="shared" si="139"/>
        <v>15.375920234366729</v>
      </c>
      <c r="R375" s="44">
        <f t="shared" si="140"/>
        <v>8.4986709929832767</v>
      </c>
      <c r="S375" s="26">
        <f t="shared" si="141"/>
        <v>15.375920234366729</v>
      </c>
      <c r="T375" s="203">
        <f t="shared" si="142"/>
        <v>6.8772492413834527</v>
      </c>
      <c r="U375" s="77">
        <f t="shared" si="146"/>
        <v>45.963480449172614</v>
      </c>
      <c r="V375" s="4">
        <f t="shared" si="143"/>
        <v>134.03651955082739</v>
      </c>
      <c r="W375" s="4">
        <f t="shared" si="144"/>
        <v>225.96348044917261</v>
      </c>
      <c r="X375" s="35">
        <f t="shared" si="145"/>
        <v>91.926960898345214</v>
      </c>
      <c r="Y375" s="206">
        <f t="shared" si="127"/>
        <v>10.24040381471557</v>
      </c>
      <c r="Z375" s="193">
        <v>147.15299999999999</v>
      </c>
      <c r="AA375" s="19">
        <f t="shared" si="128"/>
        <v>1.4163330392885216</v>
      </c>
      <c r="AB375" s="156"/>
    </row>
    <row r="376" spans="1:28">
      <c r="A376" s="23">
        <v>355</v>
      </c>
      <c r="B376" s="3" t="s">
        <v>13</v>
      </c>
      <c r="C376" s="183">
        <v>21</v>
      </c>
      <c r="D376" s="193">
        <f t="shared" si="124"/>
        <v>-23.441436608737192</v>
      </c>
      <c r="E376" s="20">
        <f t="shared" si="125"/>
        <v>-89.73124325901631</v>
      </c>
      <c r="F376" s="194">
        <f t="shared" si="129"/>
        <v>-3.2928366820371098</v>
      </c>
      <c r="G376" s="20">
        <f t="shared" si="126"/>
        <v>51.575211288843178</v>
      </c>
      <c r="H376" s="5">
        <f t="shared" si="130"/>
        <v>51</v>
      </c>
      <c r="I376" s="5">
        <f t="shared" si="131"/>
        <v>34.512677330590691</v>
      </c>
      <c r="J376" s="29">
        <f t="shared" si="132"/>
        <v>3</v>
      </c>
      <c r="K376" s="29">
        <f t="shared" si="133"/>
        <v>26</v>
      </c>
      <c r="L376" s="29">
        <f t="shared" si="134"/>
        <v>18.050709322362763</v>
      </c>
      <c r="M376" s="175">
        <f t="shared" si="135"/>
        <v>3.4383474192562122</v>
      </c>
      <c r="N376" s="170">
        <f t="shared" si="136"/>
        <v>8.5616525807437878</v>
      </c>
      <c r="O376" s="14">
        <f t="shared" si="137"/>
        <v>15.438347419256212</v>
      </c>
      <c r="P376" s="50">
        <f t="shared" si="138"/>
        <v>8.5067719693765032</v>
      </c>
      <c r="Q376" s="50">
        <f t="shared" si="139"/>
        <v>15.383466807888928</v>
      </c>
      <c r="R376" s="44">
        <f t="shared" si="140"/>
        <v>8.5067719693765032</v>
      </c>
      <c r="S376" s="26">
        <f t="shared" si="141"/>
        <v>15.383466807888928</v>
      </c>
      <c r="T376" s="203">
        <f t="shared" si="142"/>
        <v>6.8766948385124245</v>
      </c>
      <c r="U376" s="77">
        <f t="shared" si="146"/>
        <v>45.959244368763862</v>
      </c>
      <c r="V376" s="4">
        <f t="shared" si="143"/>
        <v>134.04075563123615</v>
      </c>
      <c r="W376" s="4">
        <f t="shared" si="144"/>
        <v>225.95924436876385</v>
      </c>
      <c r="X376" s="35">
        <f t="shared" si="145"/>
        <v>91.918488737527696</v>
      </c>
      <c r="Y376" s="206">
        <f t="shared" si="127"/>
        <v>10.238563391262808</v>
      </c>
      <c r="Z376" s="193">
        <v>147.143</v>
      </c>
      <c r="AA376" s="19">
        <f t="shared" si="128"/>
        <v>1.4165255569301436</v>
      </c>
      <c r="AB376" s="156"/>
    </row>
    <row r="377" spans="1:28">
      <c r="A377" s="24">
        <v>356</v>
      </c>
      <c r="B377" s="166" t="s">
        <v>13</v>
      </c>
      <c r="C377" s="188">
        <v>22</v>
      </c>
      <c r="D377" s="197">
        <f t="shared" si="124"/>
        <v>-23.435915551604225</v>
      </c>
      <c r="E377" s="22">
        <f t="shared" si="125"/>
        <v>-88.656253722663919</v>
      </c>
      <c r="F377" s="198">
        <f t="shared" si="129"/>
        <v>-2.820932802796841</v>
      </c>
      <c r="G377" s="22">
        <f t="shared" si="126"/>
        <v>51.587683813110452</v>
      </c>
      <c r="H377" s="179">
        <f t="shared" si="130"/>
        <v>51</v>
      </c>
      <c r="I377" s="179">
        <f t="shared" si="131"/>
        <v>35.261028786627122</v>
      </c>
      <c r="J377" s="180">
        <f t="shared" si="132"/>
        <v>3</v>
      </c>
      <c r="K377" s="180">
        <f t="shared" si="133"/>
        <v>26</v>
      </c>
      <c r="L377" s="180">
        <f t="shared" si="134"/>
        <v>21.044115146508489</v>
      </c>
      <c r="M377" s="181">
        <f t="shared" si="135"/>
        <v>3.4391789208740304</v>
      </c>
      <c r="N377" s="172">
        <f t="shared" si="136"/>
        <v>8.5608210791259687</v>
      </c>
      <c r="O377" s="17">
        <f t="shared" si="137"/>
        <v>15.439178920874031</v>
      </c>
      <c r="P377" s="51">
        <f t="shared" si="138"/>
        <v>8.5138055324126878</v>
      </c>
      <c r="Q377" s="51">
        <f t="shared" si="139"/>
        <v>15.39216337416075</v>
      </c>
      <c r="R377" s="45">
        <f t="shared" si="140"/>
        <v>8.5138055324126878</v>
      </c>
      <c r="S377" s="27">
        <f t="shared" si="141"/>
        <v>15.39216337416075</v>
      </c>
      <c r="T377" s="205">
        <f t="shared" si="142"/>
        <v>6.8783578417480626</v>
      </c>
      <c r="U377" s="78">
        <f t="shared" si="146"/>
        <v>45.971951387897064</v>
      </c>
      <c r="V377" s="32">
        <f t="shared" si="143"/>
        <v>134.02804861210294</v>
      </c>
      <c r="W377" s="32">
        <f t="shared" si="144"/>
        <v>225.97195138789706</v>
      </c>
      <c r="X377" s="36">
        <f t="shared" si="145"/>
        <v>91.943902775794129</v>
      </c>
      <c r="Y377" s="208">
        <f t="shared" si="127"/>
        <v>10.244084448395775</v>
      </c>
      <c r="Z377" s="197">
        <v>147.13499999999999</v>
      </c>
      <c r="AA377" s="211">
        <f t="shared" si="128"/>
        <v>1.4166795993066259</v>
      </c>
      <c r="AB377" s="157"/>
    </row>
    <row r="378" spans="1:28">
      <c r="A378" s="23">
        <v>357</v>
      </c>
      <c r="B378" s="3" t="s">
        <v>13</v>
      </c>
      <c r="C378" s="183">
        <v>23</v>
      </c>
      <c r="D378" s="193">
        <f t="shared" si="124"/>
        <v>-23.423035572007652</v>
      </c>
      <c r="E378" s="20">
        <f t="shared" si="125"/>
        <v>-87.581413823775065</v>
      </c>
      <c r="F378" s="194">
        <f t="shared" si="129"/>
        <v>-2.3469938350249731</v>
      </c>
      <c r="G378" s="20">
        <f t="shared" si="126"/>
        <v>51.616768414893748</v>
      </c>
      <c r="H378" s="5">
        <f t="shared" si="130"/>
        <v>51</v>
      </c>
      <c r="I378" s="5">
        <f t="shared" si="131"/>
        <v>37.006104893624894</v>
      </c>
      <c r="J378" s="29">
        <f t="shared" si="132"/>
        <v>3</v>
      </c>
      <c r="K378" s="29">
        <f t="shared" si="133"/>
        <v>26</v>
      </c>
      <c r="L378" s="29">
        <f t="shared" si="134"/>
        <v>28.024419574499575</v>
      </c>
      <c r="M378" s="175">
        <f t="shared" si="135"/>
        <v>3.4411178943262501</v>
      </c>
      <c r="N378" s="170">
        <f t="shared" si="136"/>
        <v>8.5588821056737494</v>
      </c>
      <c r="O378" s="14">
        <f t="shared" si="137"/>
        <v>15.441117894326251</v>
      </c>
      <c r="P378" s="50">
        <f t="shared" si="138"/>
        <v>8.5197655417566658</v>
      </c>
      <c r="Q378" s="50">
        <f t="shared" si="139"/>
        <v>15.402001330409167</v>
      </c>
      <c r="R378" s="44">
        <f t="shared" si="140"/>
        <v>8.5197655417566658</v>
      </c>
      <c r="S378" s="26">
        <f t="shared" si="141"/>
        <v>15.402001330409167</v>
      </c>
      <c r="T378" s="203">
        <f t="shared" si="142"/>
        <v>6.8822357886525012</v>
      </c>
      <c r="U378" s="77">
        <f t="shared" si="146"/>
        <v>46.001586853209275</v>
      </c>
      <c r="V378" s="4">
        <f t="shared" si="143"/>
        <v>133.99841314679071</v>
      </c>
      <c r="W378" s="4">
        <f t="shared" si="144"/>
        <v>226.00158685320929</v>
      </c>
      <c r="X378" s="35">
        <f t="shared" si="145"/>
        <v>92.003173706418579</v>
      </c>
      <c r="Y378" s="206">
        <f t="shared" si="127"/>
        <v>10.256964427992347</v>
      </c>
      <c r="Z378" s="193">
        <v>147.12700000000001</v>
      </c>
      <c r="AA378" s="19">
        <f t="shared" si="128"/>
        <v>1.4168336668118562</v>
      </c>
      <c r="AB378" s="156"/>
    </row>
    <row r="379" spans="1:28">
      <c r="A379" s="23">
        <v>358</v>
      </c>
      <c r="B379" s="3" t="s">
        <v>13</v>
      </c>
      <c r="C379" s="183">
        <v>24</v>
      </c>
      <c r="D379" s="193">
        <f t="shared" si="124"/>
        <v>-23.402802635024287</v>
      </c>
      <c r="E379" s="20">
        <f t="shared" si="125"/>
        <v>-86.506842981278865</v>
      </c>
      <c r="F379" s="194">
        <f t="shared" si="129"/>
        <v>-1.8714640962806057</v>
      </c>
      <c r="G379" s="20">
        <f t="shared" si="126"/>
        <v>51.662422105873368</v>
      </c>
      <c r="H379" s="5">
        <f t="shared" si="130"/>
        <v>51</v>
      </c>
      <c r="I379" s="5">
        <f t="shared" si="131"/>
        <v>39.745326352402088</v>
      </c>
      <c r="J379" s="29">
        <f t="shared" si="132"/>
        <v>3</v>
      </c>
      <c r="K379" s="29">
        <f t="shared" si="133"/>
        <v>26</v>
      </c>
      <c r="L379" s="29">
        <f t="shared" si="134"/>
        <v>38.981305409608353</v>
      </c>
      <c r="M379" s="175">
        <f t="shared" si="135"/>
        <v>3.4441614737248916</v>
      </c>
      <c r="N379" s="170">
        <f t="shared" si="136"/>
        <v>8.5558385262751084</v>
      </c>
      <c r="O379" s="14">
        <f t="shared" si="137"/>
        <v>15.444161473724892</v>
      </c>
      <c r="P379" s="50">
        <f t="shared" si="138"/>
        <v>8.5246474580037646</v>
      </c>
      <c r="Q379" s="50">
        <f t="shared" si="139"/>
        <v>15.412970405453548</v>
      </c>
      <c r="R379" s="44">
        <f t="shared" si="140"/>
        <v>8.5246474580037646</v>
      </c>
      <c r="S379" s="26">
        <f t="shared" si="141"/>
        <v>15.412970405453548</v>
      </c>
      <c r="T379" s="203">
        <f t="shared" si="142"/>
        <v>6.8883229474497831</v>
      </c>
      <c r="U379" s="77">
        <f t="shared" si="146"/>
        <v>46.048116651698201</v>
      </c>
      <c r="V379" s="4">
        <f t="shared" si="143"/>
        <v>133.95188334830181</v>
      </c>
      <c r="W379" s="4">
        <f t="shared" si="144"/>
        <v>226.04811665169819</v>
      </c>
      <c r="X379" s="35">
        <f t="shared" si="145"/>
        <v>92.096233303396389</v>
      </c>
      <c r="Y379" s="206">
        <f t="shared" si="127"/>
        <v>10.277197364975713</v>
      </c>
      <c r="Z379" s="193">
        <v>147.12</v>
      </c>
      <c r="AA379" s="19">
        <f t="shared" si="128"/>
        <v>1.4169684964966585</v>
      </c>
      <c r="AB379" s="156"/>
    </row>
    <row r="380" spans="1:28">
      <c r="A380" s="23">
        <v>359</v>
      </c>
      <c r="B380" s="3" t="s">
        <v>13</v>
      </c>
      <c r="C380" s="183">
        <v>25</v>
      </c>
      <c r="D380" s="193">
        <f t="shared" si="124"/>
        <v>-23.375226103402465</v>
      </c>
      <c r="E380" s="20">
        <f t="shared" si="125"/>
        <v>-85.432660116211579</v>
      </c>
      <c r="F380" s="194">
        <f t="shared" si="129"/>
        <v>-1.3947894366180829</v>
      </c>
      <c r="G380" s="20">
        <f t="shared" si="126"/>
        <v>51.724577626800134</v>
      </c>
      <c r="H380" s="5">
        <f t="shared" si="130"/>
        <v>51</v>
      </c>
      <c r="I380" s="5">
        <f t="shared" si="131"/>
        <v>43.474657608008016</v>
      </c>
      <c r="J380" s="29">
        <f t="shared" si="132"/>
        <v>3</v>
      </c>
      <c r="K380" s="29">
        <f t="shared" si="133"/>
        <v>26</v>
      </c>
      <c r="L380" s="29">
        <f t="shared" si="134"/>
        <v>53.898630432032064</v>
      </c>
      <c r="M380" s="175">
        <f t="shared" si="135"/>
        <v>3.4483051751200091</v>
      </c>
      <c r="N380" s="170">
        <f t="shared" si="136"/>
        <v>8.5516948248799913</v>
      </c>
      <c r="O380" s="14">
        <f t="shared" si="137"/>
        <v>15.448305175120009</v>
      </c>
      <c r="P380" s="50">
        <f t="shared" si="138"/>
        <v>8.5284483342696902</v>
      </c>
      <c r="Q380" s="50">
        <f t="shared" si="139"/>
        <v>15.425058684509708</v>
      </c>
      <c r="R380" s="44">
        <f t="shared" si="140"/>
        <v>8.5284483342696902</v>
      </c>
      <c r="S380" s="26">
        <f t="shared" si="141"/>
        <v>15.425058684509708</v>
      </c>
      <c r="T380" s="203">
        <f t="shared" si="142"/>
        <v>6.8966103502400173</v>
      </c>
      <c r="U380" s="77">
        <f t="shared" si="146"/>
        <v>46.111487397345712</v>
      </c>
      <c r="V380" s="4">
        <f t="shared" si="143"/>
        <v>133.88851260265429</v>
      </c>
      <c r="W380" s="4">
        <f t="shared" si="144"/>
        <v>226.11148739734571</v>
      </c>
      <c r="X380" s="35">
        <f t="shared" si="145"/>
        <v>92.222974794691424</v>
      </c>
      <c r="Y380" s="206">
        <f t="shared" si="127"/>
        <v>10.304773896597535</v>
      </c>
      <c r="Z380" s="193">
        <v>147.114</v>
      </c>
      <c r="AA380" s="19">
        <f t="shared" si="128"/>
        <v>1.417084080116856</v>
      </c>
      <c r="AB380" s="156"/>
    </row>
    <row r="381" spans="1:28">
      <c r="A381" s="23">
        <v>360</v>
      </c>
      <c r="B381" s="3" t="s">
        <v>13</v>
      </c>
      <c r="C381" s="183">
        <v>26</v>
      </c>
      <c r="D381" s="193">
        <f t="shared" si="124"/>
        <v>-23.340318723020793</v>
      </c>
      <c r="E381" s="20">
        <f t="shared" si="125"/>
        <v>-84.358983432731748</v>
      </c>
      <c r="F381" s="194">
        <f t="shared" si="129"/>
        <v>-0.91741674505705317</v>
      </c>
      <c r="G381" s="20">
        <f t="shared" si="126"/>
        <v>51.803143835215067</v>
      </c>
      <c r="H381" s="5">
        <f t="shared" si="130"/>
        <v>51</v>
      </c>
      <c r="I381" s="5">
        <f t="shared" si="131"/>
        <v>48.188630112904036</v>
      </c>
      <c r="J381" s="29">
        <f t="shared" si="132"/>
        <v>3</v>
      </c>
      <c r="K381" s="29">
        <f t="shared" si="133"/>
        <v>27</v>
      </c>
      <c r="L381" s="29">
        <f t="shared" si="134"/>
        <v>12.754520451616145</v>
      </c>
      <c r="M381" s="175">
        <f t="shared" si="135"/>
        <v>3.4535429223476712</v>
      </c>
      <c r="N381" s="170">
        <f t="shared" si="136"/>
        <v>8.5464570776523292</v>
      </c>
      <c r="O381" s="14">
        <f t="shared" si="137"/>
        <v>15.453542922347671</v>
      </c>
      <c r="P381" s="50">
        <f t="shared" si="138"/>
        <v>8.5311667985680444</v>
      </c>
      <c r="Q381" s="50">
        <f t="shared" si="139"/>
        <v>15.438252643263386</v>
      </c>
      <c r="R381" s="44">
        <f t="shared" si="140"/>
        <v>8.5311667985680444</v>
      </c>
      <c r="S381" s="26">
        <f t="shared" si="141"/>
        <v>15.438252643263386</v>
      </c>
      <c r="T381" s="203">
        <f t="shared" si="142"/>
        <v>6.9070858446953416</v>
      </c>
      <c r="U381" s="77">
        <f t="shared" si="146"/>
        <v>46.19162672153805</v>
      </c>
      <c r="V381" s="4">
        <f t="shared" si="143"/>
        <v>133.80837327846194</v>
      </c>
      <c r="W381" s="4">
        <f t="shared" si="144"/>
        <v>226.19162672153806</v>
      </c>
      <c r="X381" s="35">
        <f t="shared" si="145"/>
        <v>92.383253443076114</v>
      </c>
      <c r="Y381" s="206">
        <f t="shared" si="127"/>
        <v>10.339681276979206</v>
      </c>
      <c r="Z381" s="193">
        <v>147.108</v>
      </c>
      <c r="AA381" s="19">
        <f t="shared" si="128"/>
        <v>1.4171996778800477</v>
      </c>
      <c r="AB381" s="156"/>
    </row>
    <row r="382" spans="1:28">
      <c r="A382" s="23">
        <v>361</v>
      </c>
      <c r="B382" s="3" t="s">
        <v>13</v>
      </c>
      <c r="C382" s="183">
        <v>27</v>
      </c>
      <c r="D382" s="193">
        <f t="shared" si="124"/>
        <v>-23.298096603150373</v>
      </c>
      <c r="E382" s="20">
        <f t="shared" si="125"/>
        <v>-83.285930201622975</v>
      </c>
      <c r="F382" s="194">
        <f t="shared" si="129"/>
        <v>-0.43979345491562588</v>
      </c>
      <c r="G382" s="20">
        <f t="shared" si="126"/>
        <v>51.898006226897962</v>
      </c>
      <c r="H382" s="5">
        <f t="shared" si="130"/>
        <v>51</v>
      </c>
      <c r="I382" s="5">
        <f t="shared" si="131"/>
        <v>53.880373613877737</v>
      </c>
      <c r="J382" s="29">
        <f t="shared" si="132"/>
        <v>3</v>
      </c>
      <c r="K382" s="29">
        <f t="shared" si="133"/>
        <v>27</v>
      </c>
      <c r="L382" s="29">
        <f t="shared" si="134"/>
        <v>35.521494455510947</v>
      </c>
      <c r="M382" s="175">
        <f t="shared" si="135"/>
        <v>3.4598670817931976</v>
      </c>
      <c r="N382" s="170">
        <f t="shared" si="136"/>
        <v>8.5401329182068029</v>
      </c>
      <c r="O382" s="14">
        <f t="shared" si="137"/>
        <v>15.459867081793197</v>
      </c>
      <c r="P382" s="50">
        <f t="shared" si="138"/>
        <v>8.5328030272915427</v>
      </c>
      <c r="Q382" s="50">
        <f t="shared" si="139"/>
        <v>15.452537190877937</v>
      </c>
      <c r="R382" s="44">
        <f t="shared" si="140"/>
        <v>8.5328030272915427</v>
      </c>
      <c r="S382" s="26">
        <f t="shared" si="141"/>
        <v>15.452537190877937</v>
      </c>
      <c r="T382" s="203">
        <f t="shared" si="142"/>
        <v>6.9197341635863943</v>
      </c>
      <c r="U382" s="77">
        <f t="shared" si="146"/>
        <v>46.288443663561999</v>
      </c>
      <c r="V382" s="4">
        <f t="shared" si="143"/>
        <v>133.71155633643801</v>
      </c>
      <c r="W382" s="4">
        <f t="shared" si="144"/>
        <v>226.28844366356199</v>
      </c>
      <c r="X382" s="35">
        <f t="shared" si="145"/>
        <v>92.576887327123984</v>
      </c>
      <c r="Y382" s="206">
        <f t="shared" si="127"/>
        <v>10.381903396849626</v>
      </c>
      <c r="Z382" s="193">
        <v>147.10300000000001</v>
      </c>
      <c r="AA382" s="19">
        <f t="shared" si="128"/>
        <v>1.4172960201547151</v>
      </c>
      <c r="AB382" s="156"/>
    </row>
    <row r="383" spans="1:28">
      <c r="A383" s="23">
        <v>362</v>
      </c>
      <c r="B383" s="3" t="s">
        <v>13</v>
      </c>
      <c r="C383" s="183">
        <v>28</v>
      </c>
      <c r="D383" s="193">
        <f t="shared" si="124"/>
        <v>-23.248579191604158</v>
      </c>
      <c r="E383" s="20">
        <f t="shared" si="125"/>
        <v>-82.213616547030895</v>
      </c>
      <c r="F383" s="194">
        <f t="shared" si="129"/>
        <v>3.7632951418041682E-2</v>
      </c>
      <c r="G383" s="20">
        <f t="shared" si="126"/>
        <v>52.009027584546132</v>
      </c>
      <c r="H383" s="5">
        <f t="shared" si="130"/>
        <v>52</v>
      </c>
      <c r="I383" s="5">
        <f t="shared" si="131"/>
        <v>0.54165507276792368</v>
      </c>
      <c r="J383" s="29">
        <f t="shared" si="132"/>
        <v>3</v>
      </c>
      <c r="K383" s="29">
        <f t="shared" si="133"/>
        <v>28</v>
      </c>
      <c r="L383" s="29">
        <f t="shared" si="134"/>
        <v>2.1666202910716947</v>
      </c>
      <c r="M383" s="175">
        <f t="shared" si="135"/>
        <v>3.467268505636409</v>
      </c>
      <c r="N383" s="170">
        <f t="shared" si="136"/>
        <v>8.5327314943635919</v>
      </c>
      <c r="O383" s="14">
        <f t="shared" si="137"/>
        <v>15.467268505636408</v>
      </c>
      <c r="P383" s="50">
        <f t="shared" si="138"/>
        <v>8.5333587102205595</v>
      </c>
      <c r="Q383" s="50">
        <f t="shared" si="139"/>
        <v>15.467895721493376</v>
      </c>
      <c r="R383" s="44">
        <f t="shared" si="140"/>
        <v>8.5333587102205595</v>
      </c>
      <c r="S383" s="26">
        <f t="shared" si="141"/>
        <v>15.467895721493376</v>
      </c>
      <c r="T383" s="203">
        <f t="shared" si="142"/>
        <v>6.9345370112728162</v>
      </c>
      <c r="U383" s="77">
        <f t="shared" si="146"/>
        <v>46.401829156228047</v>
      </c>
      <c r="V383" s="4">
        <f t="shared" si="143"/>
        <v>133.59817084377195</v>
      </c>
      <c r="W383" s="4">
        <f t="shared" si="144"/>
        <v>226.40182915622805</v>
      </c>
      <c r="X383" s="35">
        <f t="shared" si="145"/>
        <v>92.803658312456093</v>
      </c>
      <c r="Y383" s="206">
        <f t="shared" si="127"/>
        <v>10.431420808395842</v>
      </c>
      <c r="Z383" s="193">
        <v>147.09899999999999</v>
      </c>
      <c r="AA383" s="19">
        <f t="shared" si="128"/>
        <v>1.4173731010479977</v>
      </c>
      <c r="AB383" s="156"/>
    </row>
    <row r="384" spans="1:28">
      <c r="A384" s="23">
        <v>363</v>
      </c>
      <c r="B384" s="3" t="s">
        <v>13</v>
      </c>
      <c r="C384" s="183">
        <v>29</v>
      </c>
      <c r="D384" s="193">
        <f t="shared" si="124"/>
        <v>-23.191789244877736</v>
      </c>
      <c r="E384" s="20">
        <f t="shared" si="125"/>
        <v>-81.142157237144332</v>
      </c>
      <c r="F384" s="194">
        <f t="shared" si="129"/>
        <v>0.51441543769837661</v>
      </c>
      <c r="G384" s="20">
        <f t="shared" si="126"/>
        <v>52.136048745717048</v>
      </c>
      <c r="H384" s="5">
        <f t="shared" si="130"/>
        <v>52</v>
      </c>
      <c r="I384" s="5">
        <f t="shared" si="131"/>
        <v>8.1629247430228702</v>
      </c>
      <c r="J384" s="29">
        <f t="shared" si="132"/>
        <v>3</v>
      </c>
      <c r="K384" s="29">
        <f t="shared" si="133"/>
        <v>28</v>
      </c>
      <c r="L384" s="29">
        <f t="shared" si="134"/>
        <v>32.651698972091481</v>
      </c>
      <c r="M384" s="175">
        <f t="shared" si="135"/>
        <v>3.4757365830478033</v>
      </c>
      <c r="N384" s="170">
        <f t="shared" si="136"/>
        <v>8.5242634169521967</v>
      </c>
      <c r="O384" s="14">
        <f t="shared" si="137"/>
        <v>15.475736583047803</v>
      </c>
      <c r="P384" s="50">
        <f t="shared" si="138"/>
        <v>8.5328370075805022</v>
      </c>
      <c r="Q384" s="50">
        <f t="shared" si="139"/>
        <v>15.484310173676109</v>
      </c>
      <c r="R384" s="44">
        <f t="shared" si="140"/>
        <v>8.5328370075805022</v>
      </c>
      <c r="S384" s="26">
        <f t="shared" si="141"/>
        <v>15.484310173676109</v>
      </c>
      <c r="T384" s="203">
        <f t="shared" si="142"/>
        <v>6.9514731660956066</v>
      </c>
      <c r="U384" s="77">
        <f t="shared" si="146"/>
        <v>46.531656600558996</v>
      </c>
      <c r="V384" s="4">
        <f t="shared" si="143"/>
        <v>133.46834339944101</v>
      </c>
      <c r="W384" s="4">
        <f t="shared" si="144"/>
        <v>226.53165660055899</v>
      </c>
      <c r="X384" s="35">
        <f t="shared" si="145"/>
        <v>93.063313201117978</v>
      </c>
      <c r="Y384" s="206">
        <f t="shared" si="127"/>
        <v>10.488210755122264</v>
      </c>
      <c r="Z384" s="193">
        <v>147.096</v>
      </c>
      <c r="AA384" s="19">
        <f t="shared" si="128"/>
        <v>1.417430915844645</v>
      </c>
      <c r="AB384" s="156"/>
    </row>
    <row r="385" spans="1:28">
      <c r="A385" s="23">
        <v>364</v>
      </c>
      <c r="B385" s="3" t="s">
        <v>13</v>
      </c>
      <c r="C385" s="183">
        <v>30</v>
      </c>
      <c r="D385" s="193">
        <f t="shared" si="124"/>
        <v>-23.127752793406703</v>
      </c>
      <c r="E385" s="20">
        <f t="shared" si="125"/>
        <v>-80.071665479518998</v>
      </c>
      <c r="F385" s="194">
        <f t="shared" si="129"/>
        <v>0.99010790844379726</v>
      </c>
      <c r="G385" s="20">
        <f t="shared" si="126"/>
        <v>52.278889480771163</v>
      </c>
      <c r="H385" s="5">
        <f t="shared" si="130"/>
        <v>52</v>
      </c>
      <c r="I385" s="5">
        <f t="shared" si="131"/>
        <v>16.733368846269769</v>
      </c>
      <c r="J385" s="29">
        <f t="shared" si="132"/>
        <v>3</v>
      </c>
      <c r="K385" s="29">
        <f t="shared" si="133"/>
        <v>29</v>
      </c>
      <c r="L385" s="29">
        <f t="shared" si="134"/>
        <v>6.9334753850790776</v>
      </c>
      <c r="M385" s="175">
        <f t="shared" si="135"/>
        <v>3.4852592987180775</v>
      </c>
      <c r="N385" s="170">
        <f t="shared" si="136"/>
        <v>8.514740701281923</v>
      </c>
      <c r="O385" s="14">
        <f t="shared" si="137"/>
        <v>15.485259298718077</v>
      </c>
      <c r="P385" s="50">
        <f t="shared" si="138"/>
        <v>8.5312424997559866</v>
      </c>
      <c r="Q385" s="50">
        <f t="shared" si="139"/>
        <v>15.501761097192141</v>
      </c>
      <c r="R385" s="44">
        <f t="shared" si="140"/>
        <v>8.5312424997559866</v>
      </c>
      <c r="S385" s="26">
        <f t="shared" si="141"/>
        <v>15.501761097192141</v>
      </c>
      <c r="T385" s="203">
        <f t="shared" si="142"/>
        <v>6.9705185974361541</v>
      </c>
      <c r="U385" s="77">
        <f t="shared" si="146"/>
        <v>46.67778252250028</v>
      </c>
      <c r="V385" s="4">
        <f t="shared" si="143"/>
        <v>133.32221747749972</v>
      </c>
      <c r="W385" s="4">
        <f t="shared" si="144"/>
        <v>226.67778252250028</v>
      </c>
      <c r="X385" s="35">
        <f t="shared" si="145"/>
        <v>93.35556504500056</v>
      </c>
      <c r="Y385" s="206">
        <f t="shared" si="127"/>
        <v>10.552247206593297</v>
      </c>
      <c r="Z385" s="193">
        <v>147.09299999999999</v>
      </c>
      <c r="AA385" s="19">
        <f t="shared" si="128"/>
        <v>1.4174887341787712</v>
      </c>
      <c r="AB385" s="156"/>
    </row>
    <row r="386" spans="1:28" ht="15" thickBot="1">
      <c r="A386" s="23">
        <v>365</v>
      </c>
      <c r="B386" s="3" t="s">
        <v>13</v>
      </c>
      <c r="C386" s="183">
        <v>31</v>
      </c>
      <c r="D386" s="199">
        <f t="shared" si="124"/>
        <v>-23.056499102084874</v>
      </c>
      <c r="E386" s="200">
        <f t="shared" si="125"/>
        <v>-79.002252721702121</v>
      </c>
      <c r="F386" s="201">
        <f t="shared" si="129"/>
        <v>1.4642657023898078</v>
      </c>
      <c r="G386" s="20">
        <f t="shared" si="126"/>
        <v>52.437349470451814</v>
      </c>
      <c r="H386" s="5">
        <f t="shared" si="130"/>
        <v>52</v>
      </c>
      <c r="I386" s="5">
        <f t="shared" si="131"/>
        <v>26.240968227108823</v>
      </c>
      <c r="J386" s="29">
        <f t="shared" si="132"/>
        <v>3</v>
      </c>
      <c r="K386" s="29">
        <f t="shared" si="133"/>
        <v>29</v>
      </c>
      <c r="L386" s="29">
        <f t="shared" si="134"/>
        <v>44.963872908435292</v>
      </c>
      <c r="M386" s="175">
        <f t="shared" si="135"/>
        <v>3.4958232980301212</v>
      </c>
      <c r="N386" s="170">
        <f t="shared" si="136"/>
        <v>8.5041767019698788</v>
      </c>
      <c r="O386" s="14">
        <f t="shared" si="137"/>
        <v>15.495823298030121</v>
      </c>
      <c r="P386" s="50">
        <f t="shared" si="138"/>
        <v>8.5285811303430421</v>
      </c>
      <c r="Q386" s="50">
        <f t="shared" si="139"/>
        <v>15.520227726403284</v>
      </c>
      <c r="R386" s="44">
        <f t="shared" si="140"/>
        <v>8.5285811303430421</v>
      </c>
      <c r="S386" s="26">
        <f t="shared" si="141"/>
        <v>15.520227726403284</v>
      </c>
      <c r="T386" s="203">
        <f t="shared" si="142"/>
        <v>6.9916465960602423</v>
      </c>
      <c r="U386" s="139">
        <f t="shared" si="146"/>
        <v>46.840047303781247</v>
      </c>
      <c r="V386" s="140">
        <f t="shared" si="143"/>
        <v>133.15995269621874</v>
      </c>
      <c r="W386" s="140">
        <f t="shared" si="144"/>
        <v>226.84004730378126</v>
      </c>
      <c r="X386" s="38">
        <f t="shared" si="145"/>
        <v>93.680094607562523</v>
      </c>
      <c r="Y386" s="209">
        <f t="shared" si="127"/>
        <v>10.623500897915125</v>
      </c>
      <c r="Z386" s="193">
        <v>147.09</v>
      </c>
      <c r="AA386" s="19">
        <f t="shared" si="128"/>
        <v>1.4175465560506662</v>
      </c>
      <c r="AB386" s="156"/>
    </row>
    <row r="387" spans="1:28" ht="15" thickBot="1">
      <c r="Z387" s="212">
        <f>AVERAGE(Z21:Z386)</f>
        <v>149.62064754098361</v>
      </c>
      <c r="AA387" s="213">
        <f>AVERAGE(AA21:AA386)</f>
        <v>1.3705801482093933</v>
      </c>
      <c r="AB387" s="164"/>
    </row>
    <row r="388" spans="1:28">
      <c r="AB388" s="158"/>
    </row>
  </sheetData>
  <mergeCells count="17">
    <mergeCell ref="P19:Q19"/>
    <mergeCell ref="N19:O19"/>
    <mergeCell ref="R19:S19"/>
    <mergeCell ref="O1:P1"/>
    <mergeCell ref="K1:N1"/>
    <mergeCell ref="A5:E5"/>
    <mergeCell ref="A6:E6"/>
    <mergeCell ref="A3:F4"/>
    <mergeCell ref="V10:X10"/>
    <mergeCell ref="V19:X19"/>
    <mergeCell ref="Z19:AA19"/>
    <mergeCell ref="A1:E1"/>
    <mergeCell ref="F1:G1"/>
    <mergeCell ref="F2:G2"/>
    <mergeCell ref="A2:E2"/>
    <mergeCell ref="Z18:AA18"/>
    <mergeCell ref="U18:Y18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369"/>
  <sheetViews>
    <sheetView zoomScale="90" zoomScaleNormal="90" workbookViewId="0">
      <selection activeCell="N4" sqref="N4"/>
    </sheetView>
  </sheetViews>
  <sheetFormatPr defaultRowHeight="14.4"/>
  <cols>
    <col min="1" max="1" width="6.6640625" style="47" customWidth="1"/>
    <col min="3" max="3" width="6.6640625" style="47" customWidth="1"/>
    <col min="4" max="13" width="5.6640625" customWidth="1"/>
    <col min="14" max="14" width="10.5546875" bestFit="1" customWidth="1"/>
  </cols>
  <sheetData>
    <row r="1" spans="1:27" ht="15" thickBot="1">
      <c r="D1" s="49"/>
    </row>
    <row r="2" spans="1:27" ht="15.6">
      <c r="D2" s="253" t="s">
        <v>86</v>
      </c>
      <c r="E2" s="254"/>
      <c r="F2" s="254"/>
      <c r="G2" s="254"/>
      <c r="H2" s="254"/>
      <c r="I2" s="254"/>
      <c r="J2" s="254"/>
      <c r="K2" s="254"/>
      <c r="L2" s="254"/>
      <c r="M2" s="255"/>
      <c r="N2" s="256" t="s">
        <v>91</v>
      </c>
      <c r="O2" s="257"/>
      <c r="P2" s="257"/>
      <c r="Q2" s="257"/>
      <c r="R2" s="257"/>
      <c r="S2" s="257"/>
      <c r="T2" s="257"/>
      <c r="U2" s="257"/>
      <c r="V2" s="257"/>
      <c r="W2" s="258"/>
    </row>
    <row r="3" spans="1:27">
      <c r="A3" s="46" t="str">
        <f>Расчет!A20</f>
        <v>№</v>
      </c>
      <c r="B3" s="3" t="str">
        <f>Расчет!B20</f>
        <v>Месяц</v>
      </c>
      <c r="C3" s="31" t="str">
        <f>Расчет!C20</f>
        <v>Число</v>
      </c>
      <c r="D3" s="124">
        <v>1</v>
      </c>
      <c r="E3" s="76">
        <v>2</v>
      </c>
      <c r="F3" s="76">
        <v>3</v>
      </c>
      <c r="G3" s="76">
        <v>4</v>
      </c>
      <c r="H3" s="76">
        <v>5</v>
      </c>
      <c r="I3" s="76">
        <v>6</v>
      </c>
      <c r="J3" s="76">
        <v>7</v>
      </c>
      <c r="K3" s="76">
        <v>8</v>
      </c>
      <c r="L3" s="76">
        <v>9</v>
      </c>
      <c r="M3" s="125">
        <v>10</v>
      </c>
      <c r="N3" s="107">
        <v>1</v>
      </c>
      <c r="O3" s="56">
        <v>2</v>
      </c>
      <c r="P3" s="56">
        <v>3</v>
      </c>
      <c r="Q3" s="56">
        <v>4</v>
      </c>
      <c r="R3" s="56">
        <v>5</v>
      </c>
      <c r="S3" s="56">
        <v>6</v>
      </c>
      <c r="T3" s="56">
        <v>7</v>
      </c>
      <c r="U3" s="56">
        <v>8</v>
      </c>
      <c r="V3" s="56">
        <v>9</v>
      </c>
      <c r="W3" s="108">
        <v>10</v>
      </c>
      <c r="X3" s="48"/>
    </row>
    <row r="4" spans="1:27">
      <c r="A4" s="46">
        <f>Расчет!A21</f>
        <v>0</v>
      </c>
      <c r="B4" s="3" t="str">
        <f>Расчет!B21</f>
        <v>Январь</v>
      </c>
      <c r="C4" s="31">
        <f>Расчет!C21</f>
        <v>1</v>
      </c>
      <c r="D4" s="114">
        <f>Расчет!U21-Расчет!U21/10</f>
        <v>42.15604257340312</v>
      </c>
      <c r="E4" s="106">
        <f>D4-Расчет!$U$21/10</f>
        <v>37.472037843024992</v>
      </c>
      <c r="F4" s="106">
        <f>E4-Расчет!$U$21/10</f>
        <v>32.788033112646865</v>
      </c>
      <c r="G4" s="106">
        <f>F4-Расчет!$U$21/10</f>
        <v>28.104028382268741</v>
      </c>
      <c r="H4" s="106">
        <f>G4-Расчет!$U$21/10</f>
        <v>23.420023651890617</v>
      </c>
      <c r="I4" s="106">
        <f>H4-Расчет!$U$21/10</f>
        <v>18.736018921512493</v>
      </c>
      <c r="J4" s="106">
        <f>I4-Расчет!$U$21/10</f>
        <v>14.052014191134369</v>
      </c>
      <c r="K4" s="106">
        <f>J4-Расчет!$U$21/10</f>
        <v>9.3680094607562445</v>
      </c>
      <c r="L4" s="106">
        <f>K4-Расчет!$U$21/10</f>
        <v>4.6840047303781196</v>
      </c>
      <c r="M4" s="115">
        <f>L4-Расчет!$U$21/10</f>
        <v>0</v>
      </c>
      <c r="N4" s="109">
        <f>(-1)*(180*_nn1+(-1)^_nn1*ASIN(-(-1)*SIN(Расчет!D21*PI()/180)/(SQRT(_sinfi^2+(_cosfi*COS(Азимут!D4*PI()/180))^2)))*180/PI()+ACOS((_sinfi/(SQRT(_sinfi^2+(_cosfi*COS(Азимут!D4*PI()/180))^2))))*180/PI())</f>
        <v>1.3325601963763631</v>
      </c>
      <c r="O4" s="73">
        <f>(-1)*(180*_nn1+(-1)^_nn1*ASIN(-(-1)*SIN(Расчет!D21*PI()/180)/(SQRT(_sinfi^2+(_cosfi*COS(Азимут!E4*PI()/180))^2)))*180/PI()+ACOS((_sinfi/(SQRT(_sinfi^2+(_cosfi*COS(Азимут!E4*PI()/180))^2))))*180/PI())</f>
        <v>3.2900770066582652</v>
      </c>
      <c r="P4" s="73">
        <f>(-1)*(180*_nn1+(-1)^_nn1*ASIN(-(-1)*SIN(Расчет!D21*PI()/180)/(SQRT(_sinfi^2+(_cosfi*COS(Азимут!F4*PI()/180))^2)))*180/PI()+ACOS((_sinfi/(SQRT(_sinfi^2+(_cosfi*COS(Азимут!F4*PI()/180))^2))))*180/PI())</f>
        <v>5.0173371712727999</v>
      </c>
      <c r="Q4" s="73">
        <f>(-1)*(180*_nn1+(-1)^_nn1*ASIN(-(-1)*SIN(Расчет!D21*PI()/180)/(SQRT(_sinfi^2+(_cosfi*COS(Азимут!G4*PI()/180))^2)))*180/PI()+ACOS((_sinfi/(SQRT(_sinfi^2+(_cosfi*COS(Азимут!G4*PI()/180))^2))))*180/PI())</f>
        <v>6.5119314263009471</v>
      </c>
      <c r="R4" s="73">
        <f>(-1)*(180*_nn1+(-1)^_nn1*ASIN(-(-1)*SIN(Расчет!D21*PI()/180)/(SQRT(_sinfi^2+(_cosfi*COS(Азимут!H4*PI()/180))^2)))*180/PI()+ACOS((_sinfi/(SQRT(_sinfi^2+(_cosfi*COS(Азимут!H4*PI()/180))^2))))*180/PI())</f>
        <v>7.7734056304079218</v>
      </c>
      <c r="S4" s="73">
        <f>(-1)*(180*_nn1+(-1)^_nn1*ASIN(-(-1)*SIN(Расчет!D21*PI()/180)/(SQRT(_sinfi^2+(_cosfi*COS(Азимут!I4*PI()/180))^2)))*180/PI()+ACOS((_sinfi/(SQRT(_sinfi^2+(_cosfi*COS(Азимут!I4*PI()/180))^2))))*180/PI())</f>
        <v>8.8025278795280144</v>
      </c>
      <c r="T4" s="73">
        <f>(-1)*(180*_nn1+(-1)^_nn1*ASIN(-(-1)*SIN(Расчет!D21*PI()/180)/(SQRT(_sinfi^2+(_cosfi*COS(Азимут!J4*PI()/180))^2)))*180/PI()+ACOS((_sinfi/(SQRT(_sinfi^2+(_cosfi*COS(Азимут!J4*PI()/180))^2))))*180/PI())</f>
        <v>9.6006865108977024</v>
      </c>
      <c r="U4" s="73">
        <f>(-1)*(180*_nn1+(-1)^_nn1*ASIN(-(-1)*SIN(Расчет!D21*PI()/180)/(SQRT(_sinfi^2+(_cosfi*COS(Азимут!K4*PI()/180))^2)))*180/PI()+ACOS((_sinfi/(SQRT(_sinfi^2+(_cosfi*COS(Азимут!K4*PI()/180))^2))))*180/PI())</f>
        <v>10.169418347706284</v>
      </c>
      <c r="V4" s="73">
        <f>(-1)*(180*_nn1+(-1)^_nn1*ASIN(-(-1)*SIN(Расчет!D21*PI()/180)/(SQRT(_sinfi^2+(_cosfi*COS(Азимут!L4*PI()/180))^2)))*180/PI()+ACOS((_sinfi/(SQRT(_sinfi^2+(_cosfi*COS(Азимут!L4*PI()/180))^2))))*180/PI())</f>
        <v>10.510058546157126</v>
      </c>
      <c r="W4" s="110">
        <f>(-1)*(180*_nn1+(-1)^_nn1*ASIN(-(-1)*SIN(Расчет!D21*PI()/180)/(SQRT(_sinfi^2+(_cosfi*COS(Азимут!M4*PI()/180))^2)))*180/PI()+ACOS((_sinfi/(SQRT(_sinfi^2+(_cosfi*COS(Азимут!M4*PI()/180))^2))))*180/PI())</f>
        <v>10.623500897915108</v>
      </c>
      <c r="X4" s="72"/>
    </row>
    <row r="5" spans="1:27">
      <c r="A5" s="46">
        <f>Расчет!A22</f>
        <v>1</v>
      </c>
      <c r="B5" s="3" t="str">
        <f>Расчет!B22</f>
        <v>Январь</v>
      </c>
      <c r="C5" s="31">
        <f>Расчет!C22</f>
        <v>2</v>
      </c>
      <c r="D5" s="116">
        <f>Расчет!U22-Расчет!U22/10</f>
        <v>42.316448380552835</v>
      </c>
      <c r="E5" s="57">
        <f>D5-Расчет!U22/10</f>
        <v>37.614620782713629</v>
      </c>
      <c r="F5" s="57">
        <f>E5-Расчет!U22/10</f>
        <v>32.912793184874424</v>
      </c>
      <c r="G5" s="57">
        <f>F5-Расчет!U22/10</f>
        <v>28.210965587035219</v>
      </c>
      <c r="H5" s="57">
        <f>G5-Расчет!U22/10</f>
        <v>23.509137989196013</v>
      </c>
      <c r="I5" s="57">
        <f>H5-Расчет!U22/10</f>
        <v>18.807310391356808</v>
      </c>
      <c r="J5" s="57">
        <f>I5-Расчет!U22/10</f>
        <v>14.105482793517604</v>
      </c>
      <c r="K5" s="57">
        <f>J5-Расчет!U22/10</f>
        <v>9.4036551956784002</v>
      </c>
      <c r="L5" s="57">
        <f>K5-Расчет!U22/10</f>
        <v>4.7018275978391966</v>
      </c>
      <c r="M5" s="117">
        <f>L5-Расчет!U22/10</f>
        <v>-7.1054273576010019E-15</v>
      </c>
      <c r="N5" s="109">
        <f>(-1)*(180*_nn1+(-1)^_nn1*ASIN(-(-1)*SIN(Расчет!D22*PI()/180)/(SQRT(_sinfi^2+(_cosfi*COS(Азимут!D5*PI()/180))^2)))*180/PI()+ACOS((_sinfi/(SQRT(_sinfi^2+(_cosfi*COS(Азимут!D5*PI()/180))^2))))*180/PI())</f>
        <v>1.3473149307024528</v>
      </c>
      <c r="O5" s="73">
        <f>(-1)*(180*_nn1+(-1)^_nn1*ASIN(-(-1)*SIN(Расчет!D22*PI()/180)/(SQRT(_sinfi^2+(_cosfi*COS(Азимут!E5*PI()/180))^2)))*180/PI()+ACOS((_sinfi/(SQRT(_sinfi^2+(_cosfi*COS(Азимут!E5*PI()/180))^2))))*180/PI())</f>
        <v>3.3182179941847778</v>
      </c>
      <c r="P5" s="73">
        <f>(-1)*(180*_nn1+(-1)^_nn1*ASIN(-(-1)*SIN(Расчет!D22*PI()/180)/(SQRT(_sinfi^2+(_cosfi*COS(Азимут!F5*PI()/180))^2)))*180/PI()+ACOS((_sinfi/(SQRT(_sinfi^2+(_cosfi*COS(Азимут!F5*PI()/180))^2))))*180/PI())</f>
        <v>5.0573546776327021</v>
      </c>
      <c r="Q5" s="73">
        <f>(-1)*(180*_nn1+(-1)^_nn1*ASIN(-(-1)*SIN(Расчет!D22*PI()/180)/(SQRT(_sinfi^2+(_cosfi*COS(Азимут!G5*PI()/180))^2)))*180/PI()+ACOS((_sinfi/(SQRT(_sinfi^2+(_cosfi*COS(Азимут!G5*PI()/180))^2))))*180/PI())</f>
        <v>6.5622386274616247</v>
      </c>
      <c r="R5" s="73">
        <f>(-1)*(180*_nn1+(-1)^_nn1*ASIN(-(-1)*SIN(Расчет!D22*PI()/180)/(SQRT(_sinfi^2+(_cosfi*COS(Азимут!H5*PI()/180))^2)))*180/PI()+ACOS((_sinfi/(SQRT(_sinfi^2+(_cosfi*COS(Азимут!H5*PI()/180))^2))))*180/PI())</f>
        <v>7.8323848495809614</v>
      </c>
      <c r="S5" s="73">
        <f>(-1)*(180*_nn1+(-1)^_nn1*ASIN(-(-1)*SIN(Расчет!D22*PI()/180)/(SQRT(_sinfi^2+(_cosfi*COS(Азимут!I5*PI()/180))^2)))*180/PI()+ACOS((_sinfi/(SQRT(_sinfi^2+(_cosfi*COS(Азимут!I5*PI()/180))^2))))*180/PI())</f>
        <v>8.8685607579887744</v>
      </c>
      <c r="T5" s="73">
        <f>(-1)*(180*_nn1+(-1)^_nn1*ASIN(-(-1)*SIN(Расчет!D22*PI()/180)/(SQRT(_sinfi^2+(_cosfi*COS(Азимут!J5*PI()/180))^2)))*180/PI()+ACOS((_sinfi/(SQRT(_sinfi^2+(_cosfi*COS(Азимут!J5*PI()/180))^2))))*180/PI())</f>
        <v>9.6721708197445651</v>
      </c>
      <c r="U5" s="73">
        <f>(-1)*(180*_nn1+(-1)^_nn1*ASIN(-(-1)*SIN(Расчет!D22*PI()/180)/(SQRT(_sinfi^2+(_cosfi*COS(Азимут!K5*PI()/180))^2)))*180/PI()+ACOS((_sinfi/(SQRT(_sinfi^2+(_cosfi*COS(Азимут!K5*PI()/180))^2))))*180/PI())</f>
        <v>10.244774355128499</v>
      </c>
      <c r="V5" s="73">
        <f>(-1)*(180*_nn1+(-1)^_nn1*ASIN(-(-1)*SIN(Расчет!D22*PI()/180)/(SQRT(_sinfi^2+(_cosfi*COS(Азимут!L5*PI()/180))^2)))*180/PI()+ACOS((_sinfi/(SQRT(_sinfi^2+(_cosfi*COS(Азимут!L5*PI()/180))^2))))*180/PI())</f>
        <v>10.587727710471796</v>
      </c>
      <c r="W5" s="110">
        <f>(-1)*(180*_nn1+(-1)^_nn1*ASIN(-(-1)*SIN(Расчет!D22*PI()/180)/(SQRT(_sinfi^2+(_cosfi*COS(Азимут!M5*PI()/180))^2)))*180/PI()+ACOS((_sinfi/(SQRT(_sinfi^2+(_cosfi*COS(Азимут!M5*PI()/180))^2))))*180/PI())</f>
        <v>10.701939373793863</v>
      </c>
      <c r="X5" s="47"/>
    </row>
    <row r="6" spans="1:27">
      <c r="A6" s="46">
        <f>Расчет!A23</f>
        <v>2</v>
      </c>
      <c r="B6" s="3" t="str">
        <f>Расчет!B23</f>
        <v>Январь</v>
      </c>
      <c r="C6" s="31">
        <f>Расчет!C23</f>
        <v>3</v>
      </c>
      <c r="D6" s="116">
        <f>Расчет!U23-Расчет!U23/10</f>
        <v>42.491051177085808</v>
      </c>
      <c r="E6" s="57">
        <f>D6-Расчет!U23/10</f>
        <v>37.769823268520717</v>
      </c>
      <c r="F6" s="57">
        <f>E6-Расчет!U23/10</f>
        <v>33.048595359955627</v>
      </c>
      <c r="G6" s="57">
        <f>F6-Расчет!U23/10</f>
        <v>28.327367451390536</v>
      </c>
      <c r="H6" s="57">
        <f>G6-Расчет!U23/10</f>
        <v>23.606139542825446</v>
      </c>
      <c r="I6" s="57">
        <f>H6-Расчет!U23/10</f>
        <v>18.884911634260355</v>
      </c>
      <c r="J6" s="57">
        <f>I6-Расчет!U23/10</f>
        <v>14.163683725695265</v>
      </c>
      <c r="K6" s="57">
        <f>J6-Расчет!U23/10</f>
        <v>9.442455817130174</v>
      </c>
      <c r="L6" s="57">
        <f>K6-Расчет!U23/10</f>
        <v>4.7212279085650843</v>
      </c>
      <c r="M6" s="117">
        <f>L6-Расчет!U23/10</f>
        <v>0</v>
      </c>
      <c r="N6" s="109">
        <f>(-1)*(180*_nn1+(-1)^_nn1*ASIN(-(-1)*SIN(Расчет!D23*PI()/180)/(SQRT(_sinfi^2+(_cosfi*COS(Азимут!D6*PI()/180))^2)))*180/PI()+ACOS((_sinfi/(SQRT(_sinfi^2+(_cosfi*COS(Азимут!D6*PI()/180))^2))))*180/PI())</f>
        <v>1.3634089524286708</v>
      </c>
      <c r="O6" s="73">
        <f>(-1)*(180*_nn1+(-1)^_nn1*ASIN(-(-1)*SIN(Расчет!D23*PI()/180)/(SQRT(_sinfi^2+(_cosfi*COS(Азимут!E6*PI()/180))^2)))*180/PI()+ACOS((_sinfi/(SQRT(_sinfi^2+(_cosfi*COS(Азимут!E6*PI()/180))^2))))*180/PI())</f>
        <v>3.3489177667298407</v>
      </c>
      <c r="P6" s="73">
        <f>(-1)*(180*_nn1+(-1)^_nn1*ASIN(-(-1)*SIN(Расчет!D23*PI()/180)/(SQRT(_sinfi^2+(_cosfi*COS(Азимут!F6*PI()/180))^2)))*180/PI()+ACOS((_sinfi/(SQRT(_sinfi^2+(_cosfi*COS(Азимут!F6*PI()/180))^2))))*180/PI())</f>
        <v>5.1010149919005698</v>
      </c>
      <c r="Q6" s="73">
        <f>(-1)*(180*_nn1+(-1)^_nn1*ASIN(-(-1)*SIN(Расчет!D23*PI()/180)/(SQRT(_sinfi^2+(_cosfi*COS(Азимут!G6*PI()/180))^2)))*180/PI()+ACOS((_sinfi/(SQRT(_sinfi^2+(_cosfi*COS(Азимут!G6*PI()/180))^2))))*180/PI())</f>
        <v>6.6171284668428996</v>
      </c>
      <c r="R6" s="73">
        <f>(-1)*(180*_nn1+(-1)^_nn1*ASIN(-(-1)*SIN(Расчет!D23*PI()/180)/(SQRT(_sinfi^2+(_cosfi*COS(Азимут!H6*PI()/180))^2)))*180/PI()+ACOS((_sinfi/(SQRT(_sinfi^2+(_cosfi*COS(Азимут!H6*PI()/180))^2))))*180/PI())</f>
        <v>7.8967386908535389</v>
      </c>
      <c r="S6" s="73">
        <f>(-1)*(180*_nn1+(-1)^_nn1*ASIN(-(-1)*SIN(Расчет!D23*PI()/180)/(SQRT(_sinfi^2+(_cosfi*COS(Азимут!I6*PI()/180))^2)))*180/PI()+ACOS((_sinfi/(SQRT(_sinfi^2+(_cosfi*COS(Азимут!I6*PI()/180))^2))))*180/PI())</f>
        <v>8.940612069531511</v>
      </c>
      <c r="T6" s="73">
        <f>(-1)*(180*_nn1+(-1)^_nn1*ASIN(-(-1)*SIN(Расчет!D23*PI()/180)/(SQRT(_sinfi^2+(_cosfi*COS(Азимут!J6*PI()/180))^2)))*180/PI()+ACOS((_sinfi/(SQRT(_sinfi^2+(_cosfi*COS(Азимут!J6*PI()/180))^2))))*180/PI())</f>
        <v>9.7501707466190624</v>
      </c>
      <c r="U6" s="73">
        <f>(-1)*(180*_nn1+(-1)^_nn1*ASIN(-(-1)*SIN(Расчет!D23*PI()/180)/(SQRT(_sinfi^2+(_cosfi*COS(Азимут!K6*PI()/180))^2)))*180/PI()+ACOS((_sinfi/(SQRT(_sinfi^2+(_cosfi*COS(Азимут!K6*PI()/180))^2))))*180/PI())</f>
        <v>10.326998821888907</v>
      </c>
      <c r="V6" s="73">
        <f>(-1)*(180*_nn1+(-1)^_nn1*ASIN(-(-1)*SIN(Расчет!D23*PI()/180)/(SQRT(_sinfi^2+(_cosfi*COS(Азимут!L6*PI()/180))^2)))*180/PI()+ACOS((_sinfi/(SQRT(_sinfi^2+(_cosfi*COS(Азимут!L6*PI()/180))^2))))*180/PI())</f>
        <v>10.672476015826931</v>
      </c>
      <c r="W6" s="110">
        <f>(-1)*(180*_nn1+(-1)^_nn1*ASIN(-(-1)*SIN(Расчет!D23*PI()/180)/(SQRT(_sinfi^2+(_cosfi*COS(Азимут!M6*PI()/180))^2)))*180/PI()+ACOS((_sinfi/(SQRT(_sinfi^2+(_cosfi*COS(Азимут!M6*PI()/180))^2))))*180/PI())</f>
        <v>10.787527036990156</v>
      </c>
    </row>
    <row r="7" spans="1:27">
      <c r="A7" s="46">
        <f>Расчет!A24</f>
        <v>3</v>
      </c>
      <c r="B7" s="3" t="str">
        <f>Расчет!B24</f>
        <v>Январь</v>
      </c>
      <c r="C7" s="31">
        <f>Расчет!C24</f>
        <v>4</v>
      </c>
      <c r="D7" s="116">
        <f>Расчет!U24-Расчет!U24/10</f>
        <v>42.679668213467089</v>
      </c>
      <c r="E7" s="57">
        <f>D7-Расчет!U24/10</f>
        <v>37.937482856415187</v>
      </c>
      <c r="F7" s="57">
        <f>E7-Расчет!U24/10</f>
        <v>33.195297499363285</v>
      </c>
      <c r="G7" s="57">
        <f>F7-Расчет!U24/10</f>
        <v>28.453112142311387</v>
      </c>
      <c r="H7" s="57">
        <f>G7-Расчет!U24/10</f>
        <v>23.710926785259488</v>
      </c>
      <c r="I7" s="57">
        <f>H7-Расчет!U24/10</f>
        <v>18.96874142820759</v>
      </c>
      <c r="J7" s="57">
        <f>I7-Расчет!U24/10</f>
        <v>14.226556071155692</v>
      </c>
      <c r="K7" s="57">
        <f>J7-Расчет!U24/10</f>
        <v>9.4843707141037932</v>
      </c>
      <c r="L7" s="57">
        <f>K7-Расчет!U24/10</f>
        <v>4.7421853570518939</v>
      </c>
      <c r="M7" s="117">
        <f>L7-Расчет!U24/10</f>
        <v>0</v>
      </c>
      <c r="N7" s="109">
        <f>(-1)*(180*_nn1+(-1)^_nn1*ASIN(-(-1)*SIN(Расчет!D24*PI()/180)/(SQRT(_sinfi^2+(_cosfi*COS(Азимут!D7*PI()/180))^2)))*180/PI()+ACOS((_sinfi/(SQRT(_sinfi^2+(_cosfi*COS(Азимут!D7*PI()/180))^2))))*180/PI())</f>
        <v>1.3808334695003737</v>
      </c>
      <c r="O7" s="73">
        <f>(-1)*(180*_nn1+(-1)^_nn1*ASIN(-(-1)*SIN(Расчет!D24*PI()/180)/(SQRT(_sinfi^2+(_cosfi*COS(Азимут!E7*PI()/180))^2)))*180/PI()+ACOS((_sinfi/(SQRT(_sinfi^2+(_cosfi*COS(Азимут!E7*PI()/180))^2))))*180/PI())</f>
        <v>3.3821607639083879</v>
      </c>
      <c r="P7" s="73">
        <f>(-1)*(180*_nn1+(-1)^_nn1*ASIN(-(-1)*SIN(Расчет!D24*PI()/180)/(SQRT(_sinfi^2+(_cosfi*COS(Азимут!F7*PI()/180))^2)))*180/PI()+ACOS((_sinfi/(SQRT(_sinfi^2+(_cosfi*COS(Азимут!F7*PI()/180))^2))))*180/PI())</f>
        <v>5.1482971150647359</v>
      </c>
      <c r="Q7" s="73">
        <f>(-1)*(180*_nn1+(-1)^_nn1*ASIN(-(-1)*SIN(Расчет!D24*PI()/180)/(SQRT(_sinfi^2+(_cosfi*COS(Азимут!G7*PI()/180))^2)))*180/PI()+ACOS((_sinfi/(SQRT(_sinfi^2+(_cosfi*COS(Азимут!G7*PI()/180))^2))))*180/PI())</f>
        <v>6.67657541279155</v>
      </c>
      <c r="R7" s="73">
        <f>(-1)*(180*_nn1+(-1)^_nn1*ASIN(-(-1)*SIN(Расчет!D24*PI()/180)/(SQRT(_sinfi^2+(_cosfi*COS(Азимут!H7*PI()/180))^2)))*180/PI()+ACOS((_sinfi/(SQRT(_sinfi^2+(_cosfi*COS(Азимут!H7*PI()/180))^2))))*180/PI())</f>
        <v>7.9664377802956494</v>
      </c>
      <c r="S7" s="73">
        <f>(-1)*(180*_nn1+(-1)^_nn1*ASIN(-(-1)*SIN(Расчет!D24*PI()/180)/(SQRT(_sinfi^2+(_cosfi*COS(Азимут!I7*PI()/180))^2)))*180/PI()+ACOS((_sinfi/(SQRT(_sinfi^2+(_cosfi*COS(Азимут!I7*PI()/180))^2))))*180/PI())</f>
        <v>9.0186492152508606</v>
      </c>
      <c r="T7" s="73">
        <f>(-1)*(180*_nn1+(-1)^_nn1*ASIN(-(-1)*SIN(Расчет!D24*PI()/180)/(SQRT(_sinfi^2+(_cosfi*COS(Азимут!J7*PI()/180))^2)))*180/PI()+ACOS((_sinfi/(SQRT(_sinfi^2+(_cosfi*COS(Азимут!J7*PI()/180))^2))))*180/PI())</f>
        <v>9.8346510966982521</v>
      </c>
      <c r="U7" s="73">
        <f>(-1)*(180*_nn1+(-1)^_nn1*ASIN(-(-1)*SIN(Расчет!D24*PI()/180)/(SQRT(_sinfi^2+(_cosfi*COS(Азимут!K7*PI()/180))^2)))*180/PI()+ACOS((_sinfi/(SQRT(_sinfi^2+(_cosfi*COS(Азимут!K7*PI()/180))^2))))*180/PI())</f>
        <v>10.416054637381393</v>
      </c>
      <c r="V7" s="73">
        <f>(-1)*(180*_nn1+(-1)^_nn1*ASIN(-(-1)*SIN(Расчет!D24*PI()/180)/(SQRT(_sinfi^2+(_cosfi*COS(Азимут!L7*PI()/180))^2)))*180/PI()+ACOS((_sinfi/(SQRT(_sinfi^2+(_cosfi*COS(Азимут!L7*PI()/180))^2))))*180/PI())</f>
        <v>10.764265173538007</v>
      </c>
      <c r="W7" s="110">
        <f>(-1)*(180*_nn1+(-1)^_nn1*ASIN(-(-1)*SIN(Расчет!D24*PI()/180)/(SQRT(_sinfi^2+(_cosfi*COS(Азимут!M7*PI()/180))^2)))*180/PI()+ACOS((_sinfi/(SQRT(_sinfi^2+(_cosfi*COS(Азимут!M7*PI()/180))^2))))*180/PI())</f>
        <v>10.880225200974053</v>
      </c>
      <c r="X7" s="47"/>
      <c r="Y7" s="68"/>
      <c r="Z7" s="68"/>
      <c r="AA7" s="69"/>
    </row>
    <row r="8" spans="1:27">
      <c r="A8" s="46">
        <f>Расчет!A25</f>
        <v>4</v>
      </c>
      <c r="B8" s="3" t="str">
        <f>Расчет!B25</f>
        <v>Январь</v>
      </c>
      <c r="C8" s="31">
        <f>Расчет!C25</f>
        <v>5</v>
      </c>
      <c r="D8" s="116">
        <f>Расчет!U25-Расчет!U25/10</f>
        <v>42.88210534951051</v>
      </c>
      <c r="E8" s="57">
        <f>D8-Расчет!U25/10</f>
        <v>38.117426977342674</v>
      </c>
      <c r="F8" s="57">
        <f>E8-Расчет!U25/10</f>
        <v>33.352748605174838</v>
      </c>
      <c r="G8" s="57">
        <f>F8-Расчет!U25/10</f>
        <v>28.588070233007002</v>
      </c>
      <c r="H8" s="57">
        <f>G8-Расчет!U25/10</f>
        <v>23.823391860839166</v>
      </c>
      <c r="I8" s="57">
        <f>H8-Расчет!U25/10</f>
        <v>19.05871348867133</v>
      </c>
      <c r="J8" s="57">
        <f>I8-Расчет!U25/10</f>
        <v>14.294035116503496</v>
      </c>
      <c r="K8" s="57">
        <f>J8-Расчет!U25/10</f>
        <v>9.5293567443356615</v>
      </c>
      <c r="L8" s="57">
        <f>K8-Расчет!U25/10</f>
        <v>4.7646783721678272</v>
      </c>
      <c r="M8" s="117">
        <f>L8-Расчет!U25/10</f>
        <v>-7.1054273576010019E-15</v>
      </c>
      <c r="N8" s="109">
        <f>(-1)*(180*_nn1+(-1)^_nn1*ASIN(-(-1)*SIN(Расчет!D25*PI()/180)/(SQRT(_sinfi^2+(_cosfi*COS(Азимут!D8*PI()/180))^2)))*180/PI()+ACOS((_sinfi/(SQRT(_sinfi^2+(_cosfi*COS(Азимут!D8*PI()/180))^2))))*180/PI())</f>
        <v>1.3995789724948224</v>
      </c>
      <c r="O8" s="73">
        <f>(-1)*(180*_nn1+(-1)^_nn1*ASIN(-(-1)*SIN(Расчет!D25*PI()/180)/(SQRT(_sinfi^2+(_cosfi*COS(Азимут!E8*PI()/180))^2)))*180/PI()+ACOS((_sinfi/(SQRT(_sinfi^2+(_cosfi*COS(Азимут!E8*PI()/180))^2))))*180/PI())</f>
        <v>3.4179301713062387</v>
      </c>
      <c r="P8" s="73">
        <f>(-1)*(180*_nn1+(-1)^_nn1*ASIN(-(-1)*SIN(Расчет!D25*PI()/180)/(SQRT(_sinfi^2+(_cosfi*COS(Азимут!F8*PI()/180))^2)))*180/PI()+ACOS((_sinfi/(SQRT(_sinfi^2+(_cosfi*COS(Азимут!F8*PI()/180))^2))))*180/PI())</f>
        <v>5.1991783728209668</v>
      </c>
      <c r="Q8" s="73">
        <f>(-1)*(180*_nn1+(-1)^_nn1*ASIN(-(-1)*SIN(Расчет!D25*PI()/180)/(SQRT(_sinfi^2+(_cosfi*COS(Азимут!G8*PI()/180))^2)))*180/PI()+ACOS((_sinfi/(SQRT(_sinfi^2+(_cosfi*COS(Азимут!G8*PI()/180))^2))))*180/PI())</f>
        <v>6.7405519117809831</v>
      </c>
      <c r="R8" s="73">
        <f>(-1)*(180*_nn1+(-1)^_nn1*ASIN(-(-1)*SIN(Расчет!D25*PI()/180)/(SQRT(_sinfi^2+(_cosfi*COS(Азимут!H8*PI()/180))^2)))*180/PI()+ACOS((_sinfi/(SQRT(_sinfi^2+(_cosfi*COS(Азимут!H8*PI()/180))^2))))*180/PI())</f>
        <v>8.0414504291163382</v>
      </c>
      <c r="S8" s="73">
        <f>(-1)*(180*_nn1+(-1)^_nn1*ASIN(-(-1)*SIN(Расчет!D25*PI()/180)/(SQRT(_sinfi^2+(_cosfi*COS(Азимут!I8*PI()/180))^2)))*180/PI()+ACOS((_sinfi/(SQRT(_sinfi^2+(_cosfi*COS(Азимут!I8*PI()/180))^2))))*180/PI())</f>
        <v>9.1026370345624343</v>
      </c>
      <c r="T8" s="73">
        <f>(-1)*(180*_nn1+(-1)^_nn1*ASIN(-(-1)*SIN(Расчет!D25*PI()/180)/(SQRT(_sinfi^2+(_cosfi*COS(Азимут!J8*PI()/180))^2)))*180/PI()+ACOS((_sinfi/(SQRT(_sinfi^2+(_cosfi*COS(Азимут!J8*PI()/180))^2))))*180/PI())</f>
        <v>9.925573913588579</v>
      </c>
      <c r="U8" s="73">
        <f>(-1)*(180*_nn1+(-1)^_nn1*ASIN(-(-1)*SIN(Расчет!D25*PI()/180)/(SQRT(_sinfi^2+(_cosfi*COS(Азимут!K8*PI()/180))^2)))*180/PI()+ACOS((_sinfi/(SQRT(_sinfi^2+(_cosfi*COS(Азимут!K8*PI()/180))^2))))*180/PI())</f>
        <v>10.511901781032719</v>
      </c>
      <c r="V8" s="73">
        <f>(-1)*(180*_nn1+(-1)^_nn1*ASIN(-(-1)*SIN(Расчет!D25*PI()/180)/(SQRT(_sinfi^2+(_cosfi*COS(Азимут!L8*PI()/180))^2)))*180/PI()+ACOS((_sinfi/(SQRT(_sinfi^2+(_cosfi*COS(Азимут!L8*PI()/180))^2))))*180/PI())</f>
        <v>10.863053893298542</v>
      </c>
      <c r="W8" s="110">
        <f>(-1)*(180*_nn1+(-1)^_nn1*ASIN(-(-1)*SIN(Расчет!D25*PI()/180)/(SQRT(_sinfi^2+(_cosfi*COS(Азимут!M8*PI()/180))^2)))*180/PI()+ACOS((_sinfi/(SQRT(_sinfi^2+(_cosfi*COS(Азимут!M8*PI()/180))^2))))*180/PI())</f>
        <v>10.979992146569884</v>
      </c>
      <c r="X8" s="53"/>
      <c r="Y8" s="54"/>
      <c r="Z8" s="70"/>
      <c r="AA8" s="71"/>
    </row>
    <row r="9" spans="1:27">
      <c r="A9" s="46">
        <f>Расчет!A26</f>
        <v>5</v>
      </c>
      <c r="B9" s="3" t="str">
        <f>Расчет!B26</f>
        <v>Январь</v>
      </c>
      <c r="C9" s="31">
        <f>Расчет!C26</f>
        <v>6</v>
      </c>
      <c r="D9" s="116">
        <f>Расчет!U26-Расчет!U26/10</f>
        <v>43.098157924116478</v>
      </c>
      <c r="E9" s="57">
        <f>D9-Расчет!U26/10</f>
        <v>38.309473710325761</v>
      </c>
      <c r="F9" s="57">
        <f>E9-Расчет!U26/10</f>
        <v>33.520789496535045</v>
      </c>
      <c r="G9" s="57">
        <f>F9-Расчет!U26/10</f>
        <v>28.732105282744325</v>
      </c>
      <c r="H9" s="57">
        <f>G9-Расчет!U26/10</f>
        <v>23.943421068953604</v>
      </c>
      <c r="I9" s="57">
        <f>H9-Расчет!U26/10</f>
        <v>19.154736855162884</v>
      </c>
      <c r="J9" s="57">
        <f>I9-Расчет!U26/10</f>
        <v>14.366052641372164</v>
      </c>
      <c r="K9" s="57">
        <f>J9-Расчет!U26/10</f>
        <v>9.5773684275814439</v>
      </c>
      <c r="L9" s="57">
        <f>K9-Расчет!U26/10</f>
        <v>4.7886842137907237</v>
      </c>
      <c r="M9" s="117">
        <f>L9-Расчет!U26/10</f>
        <v>0</v>
      </c>
      <c r="N9" s="109">
        <f>(-1)*(180*_nn1+(-1)^_nn1*ASIN(-(-1)*SIN(Расчет!D26*PI()/180)/(SQRT(_sinfi^2+(_cosfi*COS(Азимут!D9*PI()/180))^2)))*180/PI()+ACOS((_sinfi/(SQRT(_sinfi^2+(_cosfi*COS(Азимут!D9*PI()/180))^2))))*180/PI())</f>
        <v>1.4196352419585594</v>
      </c>
      <c r="O9" s="73">
        <f>(-1)*(180*_nn1+(-1)^_nn1*ASIN(-(-1)*SIN(Расчет!D26*PI()/180)/(SQRT(_sinfi^2+(_cosfi*COS(Азимут!E9*PI()/180))^2)))*180/PI()+ACOS((_sinfi/(SQRT(_sinfi^2+(_cosfi*COS(Азимут!E9*PI()/180))^2))))*180/PI())</f>
        <v>3.456207937008287</v>
      </c>
      <c r="P9" s="73">
        <f>(-1)*(180*_nn1+(-1)^_nn1*ASIN(-(-1)*SIN(Расчет!D26*PI()/180)/(SQRT(_sinfi^2+(_cosfi*COS(Азимут!F9*PI()/180))^2)))*180/PI()+ACOS((_sinfi/(SQRT(_sinfi^2+(_cosfi*COS(Азимут!F9*PI()/180))^2))))*180/PI())</f>
        <v>5.2536344417738974</v>
      </c>
      <c r="Q9" s="73">
        <f>(-1)*(180*_nn1+(-1)^_nn1*ASIN(-(-1)*SIN(Расчет!D26*PI()/180)/(SQRT(_sinfi^2+(_cosfi*COS(Азимут!G9*PI()/180))^2)))*180/PI()+ACOS((_sinfi/(SQRT(_sinfi^2+(_cosfi*COS(Азимут!G9*PI()/180))^2))))*180/PI())</f>
        <v>6.8090284237023297</v>
      </c>
      <c r="R9" s="73">
        <f>(-1)*(180*_nn1+(-1)^_nn1*ASIN(-(-1)*SIN(Расчет!D26*PI()/180)/(SQRT(_sinfi^2+(_cosfi*COS(Азимут!H9*PI()/180))^2)))*180/PI()+ACOS((_sinfi/(SQRT(_sinfi^2+(_cosfi*COS(Азимут!H9*PI()/180))^2))))*180/PI())</f>
        <v>8.1217426768315875</v>
      </c>
      <c r="S9" s="73">
        <f>(-1)*(180*_nn1+(-1)^_nn1*ASIN(-(-1)*SIN(Расчет!D26*PI()/180)/(SQRT(_sinfi^2+(_cosfi*COS(Азимут!I9*PI()/180))^2)))*180/PI()+ACOS((_sinfi/(SQRT(_sinfi^2+(_cosfi*COS(Азимут!I9*PI()/180))^2))))*180/PI())</f>
        <v>9.1925378547589673</v>
      </c>
      <c r="T9" s="73">
        <f>(-1)*(180*_nn1+(-1)^_nn1*ASIN(-(-1)*SIN(Расчет!D26*PI()/180)/(SQRT(_sinfi^2+(_cosfi*COS(Азимут!J9*PI()/180))^2)))*180/PI()+ACOS((_sinfi/(SQRT(_sinfi^2+(_cosfi*COS(Азимут!J9*PI()/180))^2))))*180/PI())</f>
        <v>10.022898533732814</v>
      </c>
      <c r="U9" s="73">
        <f>(-1)*(180*_nn1+(-1)^_nn1*ASIN(-(-1)*SIN(Расчет!D26*PI()/180)/(SQRT(_sinfi^2+(_cosfi*COS(Азимут!K9*PI()/180))^2)))*180/PI()+ACOS((_sinfi/(SQRT(_sinfi^2+(_cosfi*COS(Азимут!K9*PI()/180))^2))))*180/PI())</f>
        <v>10.614497380082241</v>
      </c>
      <c r="V9" s="73">
        <f>(-1)*(180*_nn1+(-1)^_nn1*ASIN(-(-1)*SIN(Расчет!D26*PI()/180)/(SQRT(_sinfi^2+(_cosfi*COS(Азимут!L9*PI()/180))^2)))*180/PI()+ACOS((_sinfi/(SQRT(_sinfi^2+(_cosfi*COS(Азимут!L9*PI()/180))^2))))*180/PI())</f>
        <v>10.96879794293875</v>
      </c>
      <c r="W9" s="110">
        <f>(-1)*(180*_nn1+(-1)^_nn1*ASIN(-(-1)*SIN(Расчет!D26*PI()/180)/(SQRT(_sinfi^2+(_cosfi*COS(Азимут!M9*PI()/180))^2)))*180/PI()+ACOS((_sinfi/(SQRT(_sinfi^2+(_cosfi*COS(Азимут!M9*PI()/180))^2))))*180/PI())</f>
        <v>11.08678318236727</v>
      </c>
    </row>
    <row r="10" spans="1:27" ht="13.95" customHeight="1">
      <c r="A10" s="46">
        <f>Расчет!A27</f>
        <v>6</v>
      </c>
      <c r="B10" s="3" t="str">
        <f>Расчет!B27</f>
        <v>Январь</v>
      </c>
      <c r="C10" s="31">
        <f>Расчет!C27</f>
        <v>7</v>
      </c>
      <c r="D10" s="116">
        <f>Расчет!U27-Расчет!U27/10</f>
        <v>43.327611642117191</v>
      </c>
      <c r="E10" s="57">
        <f>D10-Расчет!U27/10</f>
        <v>38.513432570770838</v>
      </c>
      <c r="F10" s="57">
        <f>E10-Расчет!U27/10</f>
        <v>33.699253499424486</v>
      </c>
      <c r="G10" s="57">
        <f>F10-Расчет!U27/10</f>
        <v>28.885074428078134</v>
      </c>
      <c r="H10" s="57">
        <f>G10-Расчет!U27/10</f>
        <v>24.070895356731782</v>
      </c>
      <c r="I10" s="57">
        <f>H10-Расчет!U27/10</f>
        <v>19.25671628538543</v>
      </c>
      <c r="J10" s="57">
        <f>I10-Расчет!U27/10</f>
        <v>14.442537214039076</v>
      </c>
      <c r="K10" s="57">
        <f>J10-Расчет!U27/10</f>
        <v>9.6283581426927221</v>
      </c>
      <c r="L10" s="57">
        <f>K10-Расчет!U27/10</f>
        <v>4.8141790713463681</v>
      </c>
      <c r="M10" s="117">
        <f>L10-Расчет!U27/10</f>
        <v>1.4210854715202004E-14</v>
      </c>
      <c r="N10" s="109">
        <f>(-1)*(180*_nn1+(-1)^_nn1*ASIN(-(-1)*SIN(Расчет!D27*PI()/180)/(SQRT(_sinfi^2+(_cosfi*COS(Азимут!D10*PI()/180))^2)))*180/PI()+ACOS((_sinfi/(SQRT(_sinfi^2+(_cosfi*COS(Азимут!D10*PI()/180))^2))))*180/PI())</f>
        <v>1.4409913562324448</v>
      </c>
      <c r="O10" s="73">
        <f>(-1)*(180*_nn1+(-1)^_nn1*ASIN(-(-1)*SIN(Расчет!D27*PI()/180)/(SQRT(_sinfi^2+(_cosfi*COS(Азимут!E10*PI()/180))^2)))*180/PI()+ACOS((_sinfi/(SQRT(_sinfi^2+(_cosfi*COS(Азимут!E10*PI()/180))^2))))*180/PI())</f>
        <v>3.4969747891655345</v>
      </c>
      <c r="P10" s="73">
        <f>(-1)*(180*_nn1+(-1)^_nn1*ASIN(-(-1)*SIN(Расчет!D27*PI()/180)/(SQRT(_sinfi^2+(_cosfi*COS(Азимут!F10*PI()/180))^2)))*180/PI()+ACOS((_sinfi/(SQRT(_sinfi^2+(_cosfi*COS(Азимут!F10*PI()/180))^2))))*180/PI())</f>
        <v>5.3116393772412778</v>
      </c>
      <c r="Q10" s="73">
        <f>(-1)*(180*_nn1+(-1)^_nn1*ASIN(-(-1)*SIN(Расчет!D27*PI()/180)/(SQRT(_sinfi^2+(_cosfi*COS(Азимут!G10*PI()/180))^2)))*180/PI()+ACOS((_sinfi/(SQRT(_sinfi^2+(_cosfi*COS(Азимут!G10*PI()/180))^2))))*180/PI())</f>
        <v>6.8819734592841542</v>
      </c>
      <c r="R10" s="73">
        <f>(-1)*(180*_nn1+(-1)^_nn1*ASIN(-(-1)*SIN(Расчет!D27*PI()/180)/(SQRT(_sinfi^2+(_cosfi*COS(Азимут!H10*PI()/180))^2)))*180/PI()+ACOS((_sinfi/(SQRT(_sinfi^2+(_cosfi*COS(Азимут!H10*PI()/180))^2))))*180/PI())</f>
        <v>8.207278337008546</v>
      </c>
      <c r="S10" s="73">
        <f>(-1)*(180*_nn1+(-1)^_nn1*ASIN(-(-1)*SIN(Расчет!D27*PI()/180)/(SQRT(_sinfi^2+(_cosfi*COS(Азимут!I10*PI()/180))^2)))*180/PI()+ACOS((_sinfi/(SQRT(_sinfi^2+(_cosfi*COS(Азимут!I10*PI()/180))^2))))*180/PI())</f>
        <v>9.2883115435017203</v>
      </c>
      <c r="T10" s="73">
        <f>(-1)*(180*_nn1+(-1)^_nn1*ASIN(-(-1)*SIN(Расчет!D27*PI()/180)/(SQRT(_sinfi^2+(_cosfi*COS(Азимут!J10*PI()/180))^2)))*180/PI()+ACOS((_sinfi/(SQRT(_sinfi^2+(_cosfi*COS(Азимут!J10*PI()/180))^2))))*180/PI())</f>
        <v>10.126581644021542</v>
      </c>
      <c r="U10" s="73">
        <f>(-1)*(180*_nn1+(-1)^_nn1*ASIN(-(-1)*SIN(Расчет!D27*PI()/180)/(SQRT(_sinfi^2+(_cosfi*COS(Азимут!K10*PI()/180))^2)))*180/PI()+ACOS((_sinfi/(SQRT(_sinfi^2+(_cosfi*COS(Азимут!K10*PI()/180))^2))))*180/PI())</f>
        <v>10.723795770750201</v>
      </c>
      <c r="V10" s="73">
        <f>(-1)*(180*_nn1+(-1)^_nn1*ASIN(-(-1)*SIN(Расчет!D27*PI()/180)/(SQRT(_sinfi^2+(_cosfi*COS(Азимут!L10*PI()/180))^2)))*180/PI()+ACOS((_sinfi/(SQRT(_sinfi^2+(_cosfi*COS(Азимут!L10*PI()/180))^2))))*180/PI())</f>
        <v>11.081450211680561</v>
      </c>
      <c r="W10" s="110">
        <f>(-1)*(180*_nn1+(-1)^_nn1*ASIN(-(-1)*SIN(Расчет!D27*PI()/180)/(SQRT(_sinfi^2+(_cosfi*COS(Азимут!M10*PI()/180))^2)))*180/PI()+ACOS((_sinfi/(SQRT(_sinfi^2+(_cosfi*COS(Азимут!M10*PI()/180))^2))))*180/PI())</f>
        <v>11.200550708662973</v>
      </c>
      <c r="Z10" s="48"/>
    </row>
    <row r="11" spans="1:27">
      <c r="A11" s="46">
        <f>Расчет!A28</f>
        <v>7</v>
      </c>
      <c r="B11" s="3" t="str">
        <f>Расчет!B28</f>
        <v>Январь</v>
      </c>
      <c r="C11" s="31">
        <f>Расчет!C28</f>
        <v>8</v>
      </c>
      <c r="D11" s="116">
        <f>Расчет!U28-Расчет!U28/10</f>
        <v>43.570243470151595</v>
      </c>
      <c r="E11" s="57">
        <f>D11-Расчет!U28/10</f>
        <v>38.729105306801415</v>
      </c>
      <c r="F11" s="57">
        <f>E11-Расчет!U28/10</f>
        <v>33.887967143451235</v>
      </c>
      <c r="G11" s="57">
        <f>F11-Расчет!U28/10</f>
        <v>29.046828980101058</v>
      </c>
      <c r="H11" s="57">
        <f>G11-Расчет!U28/10</f>
        <v>24.205690816750881</v>
      </c>
      <c r="I11" s="57">
        <f>H11-Расчет!U28/10</f>
        <v>19.364552653400704</v>
      </c>
      <c r="J11" s="57">
        <f>I11-Расчет!U28/10</f>
        <v>14.523414490050527</v>
      </c>
      <c r="K11" s="57">
        <f>J11-Расчет!U28/10</f>
        <v>9.6822763267003502</v>
      </c>
      <c r="L11" s="57">
        <f>K11-Расчет!U28/10</f>
        <v>4.8411381633501724</v>
      </c>
      <c r="M11" s="117">
        <f>L11-Расчет!U28/10</f>
        <v>0</v>
      </c>
      <c r="N11" s="109">
        <f>(-1)*(180*_nn1+(-1)^_nn1*ASIN(-(-1)*SIN(Расчет!D28*PI()/180)/(SQRT(_sinfi^2+(_cosfi*COS(Азимут!D11*PI()/180))^2)))*180/PI()+ACOS((_sinfi/(SQRT(_sinfi^2+(_cosfi*COS(Азимут!D11*PI()/180))^2))))*180/PI())</f>
        <v>1.4636356997475843</v>
      </c>
      <c r="O11" s="73">
        <f>(-1)*(180*_nn1+(-1)^_nn1*ASIN(-(-1)*SIN(Расчет!D28*PI()/180)/(SQRT(_sinfi^2+(_cosfi*COS(Азимут!E11*PI()/180))^2)))*180/PI()+ACOS((_sinfi/(SQRT(_sinfi^2+(_cosfi*COS(Азимут!E11*PI()/180))^2))))*180/PI())</f>
        <v>3.5402102545479579</v>
      </c>
      <c r="P11" s="73">
        <f>(-1)*(180*_nn1+(-1)^_nn1*ASIN(-(-1)*SIN(Расчет!D28*PI()/180)/(SQRT(_sinfi^2+(_cosfi*COS(Азимут!F11*PI()/180))^2)))*180/PI()+ACOS((_sinfi/(SQRT(_sinfi^2+(_cosfi*COS(Азимут!F11*PI()/180))^2))))*180/PI())</f>
        <v>5.3731656425696883</v>
      </c>
      <c r="Q11" s="73">
        <f>(-1)*(180*_nn1+(-1)^_nn1*ASIN(-(-1)*SIN(Расчет!D28*PI()/180)/(SQRT(_sinfi^2+(_cosfi*COS(Азимут!G11*PI()/180))^2)))*180/PI()+ACOS((_sinfi/(SQRT(_sinfi^2+(_cosfi*COS(Азимут!G11*PI()/180))^2))))*180/PI())</f>
        <v>6.9593536195083914</v>
      </c>
      <c r="R11" s="73">
        <f>(-1)*(180*_nn1+(-1)^_nn1*ASIN(-(-1)*SIN(Расчет!D28*PI()/180)/(SQRT(_sinfi^2+(_cosfi*COS(Азимут!H11*PI()/180))^2)))*180/PI()+ACOS((_sinfi/(SQRT(_sinfi^2+(_cosfi*COS(Азимут!H11*PI()/180))^2))))*180/PI())</f>
        <v>8.298019045421114</v>
      </c>
      <c r="S11" s="73">
        <f>(-1)*(180*_nn1+(-1)^_nn1*ASIN(-(-1)*SIN(Расчет!D28*PI()/180)/(SQRT(_sinfi^2+(_cosfi*COS(Азимут!I11*PI()/180))^2)))*180/PI()+ACOS((_sinfi/(SQRT(_sinfi^2+(_cosfi*COS(Азимут!I11*PI()/180))^2))))*180/PI())</f>
        <v>9.3899155640528136</v>
      </c>
      <c r="T11" s="73">
        <f>(-1)*(180*_nn1+(-1)^_nn1*ASIN(-(-1)*SIN(Расчет!D28*PI()/180)/(SQRT(_sinfi^2+(_cosfi*COS(Азимут!J11*PI()/180))^2)))*180/PI()+ACOS((_sinfi/(SQRT(_sinfi^2+(_cosfi*COS(Азимут!J11*PI()/180))^2))))*180/PI())</f>
        <v>10.236577342390348</v>
      </c>
      <c r="U11" s="73">
        <f>(-1)*(180*_nn1+(-1)^_nn1*ASIN(-(-1)*SIN(Расчет!D28*PI()/180)/(SQRT(_sinfi^2+(_cosfi*COS(Азимут!K11*PI()/180))^2)))*180/PI()+ACOS((_sinfi/(SQRT(_sinfi^2+(_cosfi*COS(Азимут!K11*PI()/180))^2))))*180/PI())</f>
        <v>10.839748562560942</v>
      </c>
      <c r="V11" s="73">
        <f>(-1)*(180*_nn1+(-1)^_nn1*ASIN(-(-1)*SIN(Расчет!D28*PI()/180)/(SQRT(_sinfi^2+(_cosfi*COS(Азимут!L11*PI()/180))^2)))*180/PI()+ACOS((_sinfi/(SQRT(_sinfi^2+(_cosfi*COS(Азимут!L11*PI()/180))^2))))*180/PI())</f>
        <v>11.200960776646269</v>
      </c>
      <c r="W11" s="110">
        <f>(-1)*(180*_nn1+(-1)^_nn1*ASIN(-(-1)*SIN(Расчет!D28*PI()/180)/(SQRT(_sinfi^2+(_cosfi*COS(Азимут!M11*PI()/180))^2)))*180/PI()+ACOS((_sinfi/(SQRT(_sinfi^2+(_cosfi*COS(Азимут!M11*PI()/180))^2))))*180/PI())</f>
        <v>11.321244284688532</v>
      </c>
    </row>
    <row r="12" spans="1:27">
      <c r="A12" s="46">
        <f>Расчет!A29</f>
        <v>8</v>
      </c>
      <c r="B12" s="3" t="str">
        <f>Расчет!B29</f>
        <v>Январь</v>
      </c>
      <c r="C12" s="31">
        <f>Расчет!C29</f>
        <v>9</v>
      </c>
      <c r="D12" s="116">
        <f>Расчет!U29-Расчет!U29/10</f>
        <v>43.825822533884008</v>
      </c>
      <c r="E12" s="57">
        <f>D12-Расчет!U29/10</f>
        <v>38.956286696785781</v>
      </c>
      <c r="F12" s="57">
        <f>E12-Расчет!U29/10</f>
        <v>34.086750859687555</v>
      </c>
      <c r="G12" s="57">
        <f>F12-Расчет!U29/10</f>
        <v>29.217215022589333</v>
      </c>
      <c r="H12" s="57">
        <f>G12-Расчет!U29/10</f>
        <v>24.34767918549111</v>
      </c>
      <c r="I12" s="57">
        <f>H12-Расчет!U29/10</f>
        <v>19.478143348392887</v>
      </c>
      <c r="J12" s="57">
        <f>I12-Расчет!U29/10</f>
        <v>14.608607511294665</v>
      </c>
      <c r="K12" s="57">
        <f>J12-Расчет!U29/10</f>
        <v>9.7390716741964418</v>
      </c>
      <c r="L12" s="57">
        <f>K12-Расчет!U29/10</f>
        <v>4.8695358370982191</v>
      </c>
      <c r="M12" s="117">
        <f>L12-Расчет!U29/10</f>
        <v>0</v>
      </c>
      <c r="N12" s="109">
        <f>(-1)*(180*_nn1+(-1)^_nn1*ASIN(-(-1)*SIN(Расчет!D29*PI()/180)/(SQRT(_sinfi^2+(_cosfi*COS(Азимут!D12*PI()/180))^2)))*180/PI()+ACOS((_sinfi/(SQRT(_sinfi^2+(_cosfi*COS(Азимут!D12*PI()/180))^2))))*180/PI())</f>
        <v>1.4875559717718545</v>
      </c>
      <c r="O12" s="73">
        <f>(-1)*(180*_nn1+(-1)^_nn1*ASIN(-(-1)*SIN(Расчет!D29*PI()/180)/(SQRT(_sinfi^2+(_cosfi*COS(Азимут!E12*PI()/180))^2)))*180/PI()+ACOS((_sinfi/(SQRT(_sinfi^2+(_cosfi*COS(Азимут!E12*PI()/180))^2))))*180/PI())</f>
        <v>3.5858926780269087</v>
      </c>
      <c r="P12" s="73">
        <f>(-1)*(180*_nn1+(-1)^_nn1*ASIN(-(-1)*SIN(Расчет!D29*PI()/180)/(SQRT(_sinfi^2+(_cosfi*COS(Азимут!F12*PI()/180))^2)))*180/PI()+ACOS((_sinfi/(SQRT(_sinfi^2+(_cosfi*COS(Азимут!F12*PI()/180))^2))))*180/PI())</f>
        <v>5.4381841398634947</v>
      </c>
      <c r="Q12" s="73">
        <f>(-1)*(180*_nn1+(-1)^_nn1*ASIN(-(-1)*SIN(Расчет!D29*PI()/180)/(SQRT(_sinfi^2+(_cosfi*COS(Азимут!G12*PI()/180))^2)))*180/PI()+ACOS((_sinfi/(SQRT(_sinfi^2+(_cosfi*COS(Азимут!G12*PI()/180))^2))))*180/PI())</f>
        <v>7.0411336368862294</v>
      </c>
      <c r="R12" s="73">
        <f>(-1)*(180*_nn1+(-1)^_nn1*ASIN(-(-1)*SIN(Расчет!D29*PI()/180)/(SQRT(_sinfi^2+(_cosfi*COS(Азимут!H12*PI()/180))^2)))*180/PI()+ACOS((_sinfi/(SQRT(_sinfi^2+(_cosfi*COS(Азимут!H12*PI()/180))^2))))*180/PI())</f>
        <v>8.3939243104437935</v>
      </c>
      <c r="S12" s="73">
        <f>(-1)*(180*_nn1+(-1)^_nn1*ASIN(-(-1)*SIN(Расчет!D29*PI()/180)/(SQRT(_sinfi^2+(_cosfi*COS(Азимут!I12*PI()/180))^2)))*180/PI()+ACOS((_sinfi/(SQRT(_sinfi^2+(_cosfi*COS(Азимут!I12*PI()/180))^2))))*180/PI())</f>
        <v>9.4973050330453646</v>
      </c>
      <c r="T12" s="73">
        <f>(-1)*(180*_nn1+(-1)^_nn1*ASIN(-(-1)*SIN(Расчет!D29*PI()/180)/(SQRT(_sinfi^2+(_cosfi*COS(Азимут!J12*PI()/180))^2)))*180/PI()+ACOS((_sinfi/(SQRT(_sinfi^2+(_cosfi*COS(Азимут!J12*PI()/180))^2))))*180/PI())</f>
        <v>10.352837201179483</v>
      </c>
      <c r="U12" s="73">
        <f>(-1)*(180*_nn1+(-1)^_nn1*ASIN(-(-1)*SIN(Расчет!D29*PI()/180)/(SQRT(_sinfi^2+(_cosfi*COS(Азимут!K12*PI()/180))^2)))*180/PI()+ACOS((_sinfi/(SQRT(_sinfi^2+(_cosfi*COS(Азимут!K12*PI()/180))^2))))*180/PI())</f>
        <v>10.962304705580635</v>
      </c>
      <c r="V12" s="73">
        <f>(-1)*(180*_nn1+(-1)^_nn1*ASIN(-(-1)*SIN(Расчет!D29*PI()/180)/(SQRT(_sinfi^2+(_cosfi*COS(Азимут!L12*PI()/180))^2)))*180/PI()+ACOS((_sinfi/(SQRT(_sinfi^2+(_cosfi*COS(Азимут!L12*PI()/180))^2))))*180/PI())</f>
        <v>11.327276972368907</v>
      </c>
      <c r="W12" s="110">
        <f>(-1)*(180*_nn1+(-1)^_nn1*ASIN(-(-1)*SIN(Расчет!D29*PI()/180)/(SQRT(_sinfi^2+(_cosfi*COS(Азимут!M12*PI()/180))^2)))*180/PI()+ACOS((_sinfi/(SQRT(_sinfi^2+(_cosfi*COS(Азимут!M12*PI()/180))^2))))*180/PI())</f>
        <v>11.44881069886921</v>
      </c>
    </row>
    <row r="13" spans="1:27">
      <c r="A13" s="46">
        <f>Расчет!A30</f>
        <v>9</v>
      </c>
      <c r="B13" s="3" t="str">
        <f>Расчет!B30</f>
        <v>Январь</v>
      </c>
      <c r="C13" s="31">
        <f>Расчет!C30</f>
        <v>10</v>
      </c>
      <c r="D13" s="116">
        <f>Расчет!U30-Расчет!U30/10</f>
        <v>44.094111009367374</v>
      </c>
      <c r="E13" s="57">
        <f>D13-Расчет!U30/10</f>
        <v>39.194765341659888</v>
      </c>
      <c r="F13" s="57">
        <f>E13-Расчет!U30/10</f>
        <v>34.295419673952402</v>
      </c>
      <c r="G13" s="57">
        <f>F13-Расчет!U30/10</f>
        <v>29.396074006244916</v>
      </c>
      <c r="H13" s="57">
        <f>G13-Расчет!U30/10</f>
        <v>24.49672833853743</v>
      </c>
      <c r="I13" s="57">
        <f>H13-Расчет!U30/10</f>
        <v>19.597382670829944</v>
      </c>
      <c r="J13" s="57">
        <f>I13-Расчет!U30/10</f>
        <v>14.698037003122458</v>
      </c>
      <c r="K13" s="57">
        <f>J13-Расчет!U30/10</f>
        <v>9.7986913354149721</v>
      </c>
      <c r="L13" s="57">
        <f>K13-Расчет!U30/10</f>
        <v>4.899345667707486</v>
      </c>
      <c r="M13" s="117">
        <f>L13-Расчет!U30/10</f>
        <v>0</v>
      </c>
      <c r="N13" s="109">
        <f>(-1)*(180*_nn1+(-1)^_nn1*ASIN(-(-1)*SIN(Расчет!D30*PI()/180)/(SQRT(_sinfi^2+(_cosfi*COS(Азимут!D13*PI()/180))^2)))*180/PI()+ACOS((_sinfi/(SQRT(_sinfi^2+(_cosfi*COS(Азимут!D13*PI()/180))^2))))*180/PI())</f>
        <v>1.5127391955878977</v>
      </c>
      <c r="O13" s="73">
        <f>(-1)*(180*_nn1+(-1)^_nn1*ASIN(-(-1)*SIN(Расчет!D30*PI()/180)/(SQRT(_sinfi^2+(_cosfi*COS(Азимут!E13*PI()/180))^2)))*180/PI()+ACOS((_sinfi/(SQRT(_sinfi^2+(_cosfi*COS(Азимут!E13*PI()/180))^2))))*180/PI())</f>
        <v>3.6339992429294625</v>
      </c>
      <c r="P13" s="73">
        <f>(-1)*(180*_nn1+(-1)^_nn1*ASIN(-(-1)*SIN(Расчет!D30*PI()/180)/(SQRT(_sinfi^2+(_cosfi*COS(Азимут!F13*PI()/180))^2)))*180/PI()+ACOS((_sinfi/(SQRT(_sinfi^2+(_cosfi*COS(Азимут!F13*PI()/180))^2))))*180/PI())</f>
        <v>5.5066642420271421</v>
      </c>
      <c r="Q13" s="73">
        <f>(-1)*(180*_nn1+(-1)^_nn1*ASIN(-(-1)*SIN(Расчет!D30*PI()/180)/(SQRT(_sinfi^2+(_cosfi*COS(Азимут!G13*PI()/180))^2)))*180/PI()+ACOS((_sinfi/(SQRT(_sinfi^2+(_cosfi*COS(Азимут!G13*PI()/180))^2))))*180/PI())</f>
        <v>7.1272764184524817</v>
      </c>
      <c r="R13" s="73">
        <f>(-1)*(180*_nn1+(-1)^_nn1*ASIN(-(-1)*SIN(Расчет!D30*PI()/180)/(SQRT(_sinfi^2+(_cosfi*COS(Азимут!H13*PI()/180))^2)))*180/PI()+ACOS((_sinfi/(SQRT(_sinfi^2+(_cosfi*COS(Азимут!H13*PI()/180))^2))))*180/PI())</f>
        <v>8.4949515655067955</v>
      </c>
      <c r="S13" s="73">
        <f>(-1)*(180*_nn1+(-1)^_nn1*ASIN(-(-1)*SIN(Расчет!D30*PI()/180)/(SQRT(_sinfi^2+(_cosfi*COS(Азимут!I13*PI()/180))^2)))*180/PI()+ACOS((_sinfi/(SQRT(_sinfi^2+(_cosfi*COS(Азимут!I13*PI()/180))^2))))*180/PI())</f>
        <v>9.6104327805869616</v>
      </c>
      <c r="T13" s="73">
        <f>(-1)*(180*_nn1+(-1)^_nn1*ASIN(-(-1)*SIN(Расчет!D30*PI()/180)/(SQRT(_sinfi^2+(_cosfi*COS(Азимут!J13*PI()/180))^2)))*180/PI()+ACOS((_sinfi/(SQRT(_sinfi^2+(_cosfi*COS(Азимут!J13*PI()/180))^2))))*180/PI())</f>
        <v>10.475310333025249</v>
      </c>
      <c r="U13" s="73">
        <f>(-1)*(180*_nn1+(-1)^_nn1*ASIN(-(-1)*SIN(Расчет!D30*PI()/180)/(SQRT(_sinfi^2+(_cosfi*COS(Азимут!K13*PI()/180))^2)))*180/PI()+ACOS((_sinfi/(SQRT(_sinfi^2+(_cosfi*COS(Азимут!K13*PI()/180))^2))))*180/PI())</f>
        <v>11.091410560322032</v>
      </c>
      <c r="V13" s="73">
        <f>(-1)*(180*_nn1+(-1)^_nn1*ASIN(-(-1)*SIN(Расчет!D30*PI()/180)/(SQRT(_sinfi^2+(_cosfi*COS(Азимут!L13*PI()/180))^2)))*180/PI()+ACOS((_sinfi/(SQRT(_sinfi^2+(_cosfi*COS(Азимут!L13*PI()/180))^2))))*180/PI())</f>
        <v>11.460343463049185</v>
      </c>
      <c r="W13" s="110">
        <f>(-1)*(180*_nn1+(-1)^_nn1*ASIN(-(-1)*SIN(Расчет!D30*PI()/180)/(SQRT(_sinfi^2+(_cosfi*COS(Азимут!M13*PI()/180))^2)))*180/PI()+ACOS((_sinfi/(SQRT(_sinfi^2+(_cosfi*COS(Азимут!M13*PI()/180))^2))))*180/PI())</f>
        <v>11.583194041854227</v>
      </c>
    </row>
    <row r="14" spans="1:27">
      <c r="A14" s="46">
        <f>Расчет!A31</f>
        <v>10</v>
      </c>
      <c r="B14" s="3" t="str">
        <f>Расчет!B31</f>
        <v>Январь</v>
      </c>
      <c r="C14" s="31">
        <f>Расчет!C31</f>
        <v>11</v>
      </c>
      <c r="D14" s="116">
        <f>Расчет!U31-Расчет!U31/10</f>
        <v>44.374865001911964</v>
      </c>
      <c r="E14" s="57">
        <f>D14-Расчет!U31/10</f>
        <v>39.444324446143966</v>
      </c>
      <c r="F14" s="57">
        <f>E14-Расчет!U31/10</f>
        <v>34.513783890375969</v>
      </c>
      <c r="G14" s="57">
        <f>F14-Расчет!U31/10</f>
        <v>29.583243334607971</v>
      </c>
      <c r="H14" s="57">
        <f>G14-Расчет!U31/10</f>
        <v>24.652702778839974</v>
      </c>
      <c r="I14" s="57">
        <f>H14-Расчет!U31/10</f>
        <v>19.722162223071976</v>
      </c>
      <c r="J14" s="57">
        <f>I14-Расчет!U31/10</f>
        <v>14.79162166730398</v>
      </c>
      <c r="K14" s="57">
        <f>J14-Расчет!U31/10</f>
        <v>9.8610811115359844</v>
      </c>
      <c r="L14" s="57">
        <f>K14-Расчет!U31/10</f>
        <v>4.9305405557679887</v>
      </c>
      <c r="M14" s="117">
        <f>L14-Расчет!U31/10</f>
        <v>-7.1054273576010019E-15</v>
      </c>
      <c r="N14" s="109">
        <f>(-1)*(180*_nn1+(-1)^_nn1*ASIN(-(-1)*SIN(Расчет!D31*PI()/180)/(SQRT(_sinfi^2+(_cosfi*COS(Азимут!D14*PI()/180))^2)))*180/PI()+ACOS((_sinfi/(SQRT(_sinfi^2+(_cosfi*COS(Азимут!D14*PI()/180))^2))))*180/PI())</f>
        <v>1.5391717280813282</v>
      </c>
      <c r="O14" s="73">
        <f>(-1)*(180*_nn1+(-1)^_nn1*ASIN(-(-1)*SIN(Расчет!D31*PI()/180)/(SQRT(_sinfi^2+(_cosfi*COS(Азимут!E14*PI()/180))^2)))*180/PI()+ACOS((_sinfi/(SQRT(_sinfi^2+(_cosfi*COS(Азимут!E14*PI()/180))^2))))*180/PI())</f>
        <v>3.6845059922043504</v>
      </c>
      <c r="P14" s="73">
        <f>(-1)*(180*_nn1+(-1)^_nn1*ASIN(-(-1)*SIN(Расчет!D31*PI()/180)/(SQRT(_sinfi^2+(_cosfi*COS(Азимут!F14*PI()/180))^2)))*180/PI()+ACOS((_sinfi/(SQRT(_sinfi^2+(_cosfi*COS(Азимут!F14*PI()/180))^2))))*180/PI())</f>
        <v>5.5785738260168785</v>
      </c>
      <c r="Q14" s="73">
        <f>(-1)*(180*_nn1+(-1)^_nn1*ASIN(-(-1)*SIN(Расчет!D31*PI()/180)/(SQRT(_sinfi^2+(_cosfi*COS(Азимут!G14*PI()/180))^2)))*180/PI()+ACOS((_sinfi/(SQRT(_sinfi^2+(_cosfi*COS(Азимут!G14*PI()/180))^2))))*180/PI())</f>
        <v>7.2177430903339541</v>
      </c>
      <c r="R14" s="73">
        <f>(-1)*(180*_nn1+(-1)^_nn1*ASIN(-(-1)*SIN(Расчет!D31*PI()/180)/(SQRT(_sinfi^2+(_cosfi*COS(Азимут!H14*PI()/180))^2)))*180/PI()+ACOS((_sinfi/(SQRT(_sinfi^2+(_cosfi*COS(Азимут!H14*PI()/180))^2))))*180/PI())</f>
        <v>8.6010562234312431</v>
      </c>
      <c r="S14" s="73">
        <f>(-1)*(180*_nn1+(-1)^_nn1*ASIN(-(-1)*SIN(Расчет!D31*PI()/180)/(SQRT(_sinfi^2+(_cosfi*COS(Азимут!I14*PI()/180))^2)))*180/PI()+ACOS((_sinfi/(SQRT(_sinfi^2+(_cosfi*COS(Азимут!I14*PI()/180))^2))))*180/PI())</f>
        <v>9.729249412480641</v>
      </c>
      <c r="T14" s="73">
        <f>(-1)*(180*_nn1+(-1)^_nn1*ASIN(-(-1)*SIN(Расчет!D31*PI()/180)/(SQRT(_sinfi^2+(_cosfi*COS(Азимут!J14*PI()/180))^2)))*180/PI()+ACOS((_sinfi/(SQRT(_sinfi^2+(_cosfi*COS(Азимут!J14*PI()/180))^2))))*180/PI())</f>
        <v>10.603943459045468</v>
      </c>
      <c r="U14" s="73">
        <f>(-1)*(180*_nn1+(-1)^_nn1*ASIN(-(-1)*SIN(Расчет!D31*PI()/180)/(SQRT(_sinfi^2+(_cosfi*COS(Азимут!K14*PI()/180))^2)))*180/PI()+ACOS((_sinfi/(SQRT(_sinfi^2+(_cosfi*COS(Азимут!K14*PI()/180))^2))))*180/PI())</f>
        <v>11.227009970063335</v>
      </c>
      <c r="V14" s="73">
        <f>(-1)*(180*_nn1+(-1)^_nn1*ASIN(-(-1)*SIN(Расчет!D31*PI()/180)/(SQRT(_sinfi^2+(_cosfi*COS(Азимут!L14*PI()/180))^2)))*180/PI()+ACOS((_sinfi/(SQRT(_sinfi^2+(_cosfi*COS(Азимут!L14*PI()/180))^2))))*180/PI())</f>
        <v>11.600102317294073</v>
      </c>
      <c r="W14" s="110">
        <f>(-1)*(180*_nn1+(-1)^_nn1*ASIN(-(-1)*SIN(Расчет!D31*PI()/180)/(SQRT(_sinfi^2+(_cosfi*COS(Азимут!M14*PI()/180))^2)))*180/PI()+ACOS((_sinfi/(SQRT(_sinfi^2+(_cosfi*COS(Азимут!M14*PI()/180))^2))))*180/PI())</f>
        <v>11.724335782051838</v>
      </c>
    </row>
    <row r="15" spans="1:27">
      <c r="A15" s="46">
        <f>Расчет!A32</f>
        <v>11</v>
      </c>
      <c r="B15" s="3" t="str">
        <f>Расчет!B32</f>
        <v>Январь</v>
      </c>
      <c r="C15" s="31">
        <f>Расчет!C32</f>
        <v>12</v>
      </c>
      <c r="D15" s="116">
        <f>Расчет!U32-Расчет!U32/10</f>
        <v>44.667835406438158</v>
      </c>
      <c r="E15" s="57">
        <f>D15-Расчет!U32/10</f>
        <v>39.704742583500582</v>
      </c>
      <c r="F15" s="57">
        <f>E15-Расчет!U32/10</f>
        <v>34.741649760563007</v>
      </c>
      <c r="G15" s="57">
        <f>F15-Расчет!U32/10</f>
        <v>29.778556937625432</v>
      </c>
      <c r="H15" s="57">
        <f>G15-Расчет!U32/10</f>
        <v>24.815464114687856</v>
      </c>
      <c r="I15" s="57">
        <f>H15-Расчет!U32/10</f>
        <v>19.852371291750281</v>
      </c>
      <c r="J15" s="57">
        <f>I15-Расчет!U32/10</f>
        <v>14.889278468812707</v>
      </c>
      <c r="K15" s="57">
        <f>J15-Расчет!U32/10</f>
        <v>9.9261856458751332</v>
      </c>
      <c r="L15" s="57">
        <f>K15-Расчет!U32/10</f>
        <v>4.9630928229375595</v>
      </c>
      <c r="M15" s="117">
        <f>L15-Расчет!U32/10</f>
        <v>-1.4210854715202004E-14</v>
      </c>
      <c r="N15" s="109">
        <f>(-1)*(180*_nn1+(-1)^_nn1*ASIN(-(-1)*SIN(Расчет!D32*PI()/180)/(SQRT(_sinfi^2+(_cosfi*COS(Азимут!D15*PI()/180))^2)))*180/PI()+ACOS((_sinfi/(SQRT(_sinfi^2+(_cosfi*COS(Азимут!D15*PI()/180))^2))))*180/PI())</f>
        <v>1.5668392697186562</v>
      </c>
      <c r="O15" s="73">
        <f>(-1)*(180*_nn1+(-1)^_nn1*ASIN(-(-1)*SIN(Расчет!D32*PI()/180)/(SQRT(_sinfi^2+(_cosfi*COS(Азимут!E15*PI()/180))^2)))*180/PI()+ACOS((_sinfi/(SQRT(_sinfi^2+(_cosfi*COS(Азимут!E15*PI()/180))^2))))*180/PI())</f>
        <v>3.7373878503387061</v>
      </c>
      <c r="P15" s="73">
        <f>(-1)*(180*_nn1+(-1)^_nn1*ASIN(-(-1)*SIN(Расчет!D32*PI()/180)/(SQRT(_sinfi^2+(_cosfi*COS(Азимут!F15*PI()/180))^2)))*180/PI()+ACOS((_sinfi/(SQRT(_sinfi^2+(_cosfi*COS(Азимут!F15*PI()/180))^2))))*180/PI())</f>
        <v>5.6538793071969167</v>
      </c>
      <c r="Q15" s="73">
        <f>(-1)*(180*_nn1+(-1)^_nn1*ASIN(-(-1)*SIN(Расчет!D32*PI()/180)/(SQRT(_sinfi^2+(_cosfi*COS(Азимут!G15*PI()/180))^2)))*180/PI()+ACOS((_sinfi/(SQRT(_sinfi^2+(_cosfi*COS(Азимут!G15*PI()/180))^2))))*180/PI())</f>
        <v>7.3124930437434159</v>
      </c>
      <c r="R15" s="73">
        <f>(-1)*(180*_nn1+(-1)^_nn1*ASIN(-(-1)*SIN(Расчет!D32*PI()/180)/(SQRT(_sinfi^2+(_cosfi*COS(Азимут!H15*PI()/180))^2)))*180/PI()+ACOS((_sinfi/(SQRT(_sinfi^2+(_cosfi*COS(Азимут!H15*PI()/180))^2))))*180/PI())</f>
        <v>8.712191732459047</v>
      </c>
      <c r="S15" s="73">
        <f>(-1)*(180*_nn1+(-1)^_nn1*ASIN(-(-1)*SIN(Расчет!D32*PI()/180)/(SQRT(_sinfi^2+(_cosfi*COS(Азимут!I15*PI()/180))^2)))*180/PI()+ACOS((_sinfi/(SQRT(_sinfi^2+(_cosfi*COS(Азимут!I15*PI()/180))^2))))*180/PI())</f>
        <v>9.8537033743514826</v>
      </c>
      <c r="T15" s="73">
        <f>(-1)*(180*_nn1+(-1)^_nn1*ASIN(-(-1)*SIN(Расчет!D32*PI()/180)/(SQRT(_sinfi^2+(_cosfi*COS(Азимут!J15*PI()/180))^2)))*180/PI()+ACOS((_sinfi/(SQRT(_sinfi^2+(_cosfi*COS(Азимут!J15*PI()/180))^2))))*180/PI())</f>
        <v>10.738680979082346</v>
      </c>
      <c r="U15" s="73">
        <f>(-1)*(180*_nn1+(-1)^_nn1*ASIN(-(-1)*SIN(Расчет!D32*PI()/180)/(SQRT(_sinfi^2+(_cosfi*COS(Азимут!K15*PI()/180))^2)))*180/PI()+ACOS((_sinfi/(SQRT(_sinfi^2+(_cosfi*COS(Азимут!K15*PI()/180))^2))))*180/PI())</f>
        <v>11.369044335325071</v>
      </c>
      <c r="V15" s="73">
        <f>(-1)*(180*_nn1+(-1)^_nn1*ASIN(-(-1)*SIN(Расчет!D32*PI()/180)/(SQRT(_sinfi^2+(_cosfi*COS(Азимут!L15*PI()/180))^2)))*180/PI()+ACOS((_sinfi/(SQRT(_sinfi^2+(_cosfi*COS(Азимут!L15*PI()/180))^2))))*180/PI())</f>
        <v>11.74649308507253</v>
      </c>
      <c r="W15" s="110">
        <f>(-1)*(180*_nn1+(-1)^_nn1*ASIN(-(-1)*SIN(Расчет!D32*PI()/180)/(SQRT(_sinfi^2+(_cosfi*COS(Азимут!M15*PI()/180))^2)))*180/PI()+ACOS((_sinfi/(SQRT(_sinfi^2+(_cosfi*COS(Азимут!M15*PI()/180))^2))))*180/PI())</f>
        <v>11.872174843400046</v>
      </c>
    </row>
    <row r="16" spans="1:27">
      <c r="A16" s="46">
        <f>Расчет!A33</f>
        <v>12</v>
      </c>
      <c r="B16" s="3" t="str">
        <f>Расчет!B33</f>
        <v>Январь</v>
      </c>
      <c r="C16" s="31">
        <f>Расчет!C33</f>
        <v>13</v>
      </c>
      <c r="D16" s="116">
        <f>Расчет!U33-Расчет!U33/10</f>
        <v>44.972768743949629</v>
      </c>
      <c r="E16" s="57">
        <f>D16-Расчет!U33/10</f>
        <v>39.975794439066334</v>
      </c>
      <c r="F16" s="57">
        <f>E16-Расчет!U33/10</f>
        <v>34.978820134183039</v>
      </c>
      <c r="G16" s="57">
        <f>F16-Расчет!U33/10</f>
        <v>29.981845829299747</v>
      </c>
      <c r="H16" s="57">
        <f>G16-Расчет!U33/10</f>
        <v>24.984871524416455</v>
      </c>
      <c r="I16" s="57">
        <f>H16-Расчет!U33/10</f>
        <v>19.987897219533163</v>
      </c>
      <c r="J16" s="57">
        <f>I16-Расчет!U33/10</f>
        <v>14.990922914649872</v>
      </c>
      <c r="K16" s="57">
        <f>J16-Расчет!U33/10</f>
        <v>9.9939486097665799</v>
      </c>
      <c r="L16" s="57">
        <f>K16-Расчет!U33/10</f>
        <v>4.9969743048832873</v>
      </c>
      <c r="M16" s="117">
        <f>L16-Расчет!U33/10</f>
        <v>0</v>
      </c>
      <c r="N16" s="109">
        <f>(-1)*(180*_nn1+(-1)^_nn1*ASIN(-(-1)*SIN(Расчет!D33*PI()/180)/(SQRT(_sinfi^2+(_cosfi*COS(Азимут!D16*PI()/180))^2)))*180/PI()+ACOS((_sinfi/(SQRT(_sinfi^2+(_cosfi*COS(Азимут!D16*PI()/180))^2))))*180/PI())</f>
        <v>1.5957268748927618</v>
      </c>
      <c r="O16" s="73">
        <f>(-1)*(180*_nn1+(-1)^_nn1*ASIN(-(-1)*SIN(Расчет!D33*PI()/180)/(SQRT(_sinfi^2+(_cosfi*COS(Азимут!E16*PI()/180))^2)))*180/PI()+ACOS((_sinfi/(SQRT(_sinfi^2+(_cosfi*COS(Азимут!E16*PI()/180))^2))))*180/PI())</f>
        <v>3.7926186459630173</v>
      </c>
      <c r="P16" s="73">
        <f>(-1)*(180*_nn1+(-1)^_nn1*ASIN(-(-1)*SIN(Расчет!D33*PI()/180)/(SQRT(_sinfi^2+(_cosfi*COS(Азимут!F16*PI()/180))^2)))*180/PI()+ACOS((_sinfi/(SQRT(_sinfi^2+(_cosfi*COS(Азимут!F16*PI()/180))^2))))*180/PI())</f>
        <v>5.7325456746928012</v>
      </c>
      <c r="Q16" s="73">
        <f>(-1)*(180*_nn1+(-1)^_nn1*ASIN(-(-1)*SIN(Расчет!D33*PI()/180)/(SQRT(_sinfi^2+(_cosfi*COS(Азимут!G16*PI()/180))^2)))*180/PI()+ACOS((_sinfi/(SQRT(_sinfi^2+(_cosfi*COS(Азимут!G16*PI()/180))^2))))*180/PI())</f>
        <v>7.4114839822502177</v>
      </c>
      <c r="R16" s="73">
        <f>(-1)*(180*_nn1+(-1)^_nn1*ASIN(-(-1)*SIN(Расчет!D33*PI()/180)/(SQRT(_sinfi^2+(_cosfi*COS(Азимут!H16*PI()/180))^2)))*180/PI()+ACOS((_sinfi/(SQRT(_sinfi^2+(_cosfi*COS(Азимут!H16*PI()/180))^2))))*180/PI())</f>
        <v>8.8283096337912355</v>
      </c>
      <c r="S16" s="73">
        <f>(-1)*(180*_nn1+(-1)^_nn1*ASIN(-(-1)*SIN(Расчет!D33*PI()/180)/(SQRT(_sinfi^2+(_cosfi*COS(Азимут!I16*PI()/180))^2)))*180/PI()+ACOS((_sinfi/(SQRT(_sinfi^2+(_cosfi*COS(Азимут!I16*PI()/180))^2))))*180/PI())</f>
        <v>9.9837410174586978</v>
      </c>
      <c r="T16" s="73">
        <f>(-1)*(180*_nn1+(-1)^_nn1*ASIN(-(-1)*SIN(Расчет!D33*PI()/180)/(SQRT(_sinfi^2+(_cosfi*COS(Азимут!J16*PI()/180))^2)))*180/PI()+ACOS((_sinfi/(SQRT(_sinfi^2+(_cosfi*COS(Азимут!J16*PI()/180))^2))))*180/PI())</f>
        <v>10.879465043758728</v>
      </c>
      <c r="U16" s="73">
        <f>(-1)*(180*_nn1+(-1)^_nn1*ASIN(-(-1)*SIN(Расчет!D33*PI()/180)/(SQRT(_sinfi^2+(_cosfi*COS(Азимут!K16*PI()/180))^2)))*180/PI()+ACOS((_sinfi/(SQRT(_sinfi^2+(_cosfi*COS(Азимут!K16*PI()/180))^2))))*180/PI())</f>
        <v>11.517452690246415</v>
      </c>
      <c r="V16" s="73">
        <f>(-1)*(180*_nn1+(-1)^_nn1*ASIN(-(-1)*SIN(Расчет!D33*PI()/180)/(SQRT(_sinfi^2+(_cosfi*COS(Азимут!L16*PI()/180))^2)))*180/PI()+ACOS((_sinfi/(SQRT(_sinfi^2+(_cosfi*COS(Азимут!L16*PI()/180))^2))))*180/PI())</f>
        <v>11.899452876618824</v>
      </c>
      <c r="W16" s="110">
        <f>(-1)*(180*_nn1+(-1)^_nn1*ASIN(-(-1)*SIN(Расчет!D33*PI()/180)/(SQRT(_sinfi^2+(_cosfi*COS(Азимут!M16*PI()/180))^2)))*180/PI()+ACOS((_sinfi/(SQRT(_sinfi^2+(_cosfi*COS(Азимут!M16*PI()/180))^2))))*180/PI())</f>
        <v>12.026647685100613</v>
      </c>
    </row>
    <row r="17" spans="1:23">
      <c r="A17" s="46">
        <f>Расчет!A34</f>
        <v>13</v>
      </c>
      <c r="B17" s="3" t="str">
        <f>Расчет!B34</f>
        <v>Январь</v>
      </c>
      <c r="C17" s="31">
        <f>Расчет!C34</f>
        <v>14</v>
      </c>
      <c r="D17" s="116">
        <f>Расчет!U34-Расчет!U34/10</f>
        <v>45.289407969442735</v>
      </c>
      <c r="E17" s="57">
        <f>D17-Расчет!U34/10</f>
        <v>40.257251528393539</v>
      </c>
      <c r="F17" s="57">
        <f>E17-Расчет!U34/10</f>
        <v>35.225095087344343</v>
      </c>
      <c r="G17" s="57">
        <f>F17-Расчет!U34/10</f>
        <v>30.192938646295151</v>
      </c>
      <c r="H17" s="57">
        <f>G17-Расчет!U34/10</f>
        <v>25.160782205245958</v>
      </c>
      <c r="I17" s="57">
        <f>H17-Расчет!U34/10</f>
        <v>20.128625764196766</v>
      </c>
      <c r="J17" s="57">
        <f>I17-Расчет!U34/10</f>
        <v>15.096469323147574</v>
      </c>
      <c r="K17" s="57">
        <f>J17-Расчет!U34/10</f>
        <v>10.064312882098381</v>
      </c>
      <c r="L17" s="57">
        <f>K17-Расчет!U34/10</f>
        <v>5.0321564410491879</v>
      </c>
      <c r="M17" s="117">
        <f>L17-Расчет!U34/10</f>
        <v>0</v>
      </c>
      <c r="N17" s="109">
        <f>(-1)*(180*_nn1+(-1)^_nn1*ASIN(-(-1)*SIN(Расчет!D34*PI()/180)/(SQRT(_sinfi^2+(_cosfi*COS(Азимут!D17*PI()/180))^2)))*180/PI()+ACOS((_sinfi/(SQRT(_sinfi^2+(_cosfi*COS(Азимут!D17*PI()/180))^2))))*180/PI())</f>
        <v>1.6258189626140336</v>
      </c>
      <c r="O17" s="73">
        <f>(-1)*(180*_nn1+(-1)^_nn1*ASIN(-(-1)*SIN(Расчет!D34*PI()/180)/(SQRT(_sinfi^2+(_cosfi*COS(Азимут!E17*PI()/180))^2)))*180/PI()+ACOS((_sinfi/(SQRT(_sinfi^2+(_cosfi*COS(Азимут!E17*PI()/180))^2))))*180/PI())</f>
        <v>3.8501711350818653</v>
      </c>
      <c r="P17" s="73">
        <f>(-1)*(180*_nn1+(-1)^_nn1*ASIN(-(-1)*SIN(Расчет!D34*PI()/180)/(SQRT(_sinfi^2+(_cosfi*COS(Азимут!F17*PI()/180))^2)))*180/PI()+ACOS((_sinfi/(SQRT(_sinfi^2+(_cosfi*COS(Азимут!F17*PI()/180))^2))))*180/PI())</f>
        <v>5.8145365276329528</v>
      </c>
      <c r="Q17" s="73">
        <f>(-1)*(180*_nn1+(-1)^_nn1*ASIN(-(-1)*SIN(Расчет!D34*PI()/180)/(SQRT(_sinfi^2+(_cosfi*COS(Азимут!G17*PI()/180))^2)))*180/PI()+ACOS((_sinfi/(SQRT(_sinfi^2+(_cosfi*COS(Азимут!G17*PI()/180))^2))))*180/PI())</f>
        <v>7.5146719701770905</v>
      </c>
      <c r="R17" s="73">
        <f>(-1)*(180*_nn1+(-1)^_nn1*ASIN(-(-1)*SIN(Расчет!D34*PI()/180)/(SQRT(_sinfi^2+(_cosfi*COS(Азимут!H17*PI()/180))^2)))*180/PI()+ACOS((_sinfi/(SQRT(_sinfi^2+(_cosfi*COS(Азимут!H17*PI()/180))^2))))*180/PI())</f>
        <v>8.9493596204464438</v>
      </c>
      <c r="S17" s="73">
        <f>(-1)*(180*_nn1+(-1)^_nn1*ASIN(-(-1)*SIN(Расчет!D34*PI()/180)/(SQRT(_sinfi^2+(_cosfi*COS(Азимут!I17*PI()/180))^2)))*180/PI()+ACOS((_sinfi/(SQRT(_sinfi^2+(_cosfi*COS(Азимут!I17*PI()/180))^2))))*180/PI())</f>
        <v>10.119306665975273</v>
      </c>
      <c r="T17" s="73">
        <f>(-1)*(180*_nn1+(-1)^_nn1*ASIN(-(-1)*SIN(Расчет!D34*PI()/180)/(SQRT(_sinfi^2+(_cosfi*COS(Азимут!J17*PI()/180))^2)))*180/PI()+ACOS((_sinfi/(SQRT(_sinfi^2+(_cosfi*COS(Азимут!J17*PI()/180))^2))))*180/PI())</f>
        <v>11.026235628106747</v>
      </c>
      <c r="U17" s="73">
        <f>(-1)*(180*_nn1+(-1)^_nn1*ASIN(-(-1)*SIN(Расчет!D34*PI()/180)/(SQRT(_sinfi^2+(_cosfi*COS(Азимут!K17*PI()/180))^2)))*180/PI()+ACOS((_sinfi/(SQRT(_sinfi^2+(_cosfi*COS(Азимут!K17*PI()/180))^2))))*180/PI())</f>
        <v>11.672171780602156</v>
      </c>
      <c r="V17" s="73">
        <f>(-1)*(180*_nn1+(-1)^_nn1*ASIN(-(-1)*SIN(Расчет!D34*PI()/180)/(SQRT(_sinfi^2+(_cosfi*COS(Азимут!L17*PI()/180))^2)))*180/PI()+ACOS((_sinfi/(SQRT(_sinfi^2+(_cosfi*COS(Азимут!L17*PI()/180))^2))))*180/PI())</f>
        <v>12.058916443014965</v>
      </c>
      <c r="W17" s="110">
        <f>(-1)*(180*_nn1+(-1)^_nn1*ASIN(-(-1)*SIN(Расчет!D34*PI()/180)/(SQRT(_sinfi^2+(_cosfi*COS(Азимут!M17*PI()/180))^2)))*180/PI()+ACOS((_sinfi/(SQRT(_sinfi^2+(_cosfi*COS(Азимут!M17*PI()/180))^2))))*180/PI())</f>
        <v>12.187688383045099</v>
      </c>
    </row>
    <row r="18" spans="1:23">
      <c r="A18" s="46">
        <f>Расчет!A35</f>
        <v>14</v>
      </c>
      <c r="B18" s="3" t="str">
        <f>Расчет!B35</f>
        <v>Январь</v>
      </c>
      <c r="C18" s="31">
        <f>Расчет!C35</f>
        <v>15</v>
      </c>
      <c r="D18" s="116">
        <f>Расчет!U35-Расчет!U35/10</f>
        <v>45.617493247255069</v>
      </c>
      <c r="E18" s="57">
        <f>D18-Расчет!U35/10</f>
        <v>40.548882886448951</v>
      </c>
      <c r="F18" s="57">
        <f>E18-Расчет!U35/10</f>
        <v>35.480272525642832</v>
      </c>
      <c r="G18" s="57">
        <f>F18-Расчет!U35/10</f>
        <v>30.411662164836713</v>
      </c>
      <c r="H18" s="57">
        <f>G18-Расчет!U35/10</f>
        <v>25.343051804030594</v>
      </c>
      <c r="I18" s="57">
        <f>H18-Расчет!U35/10</f>
        <v>20.274441443224475</v>
      </c>
      <c r="J18" s="57">
        <f>I18-Расчет!U35/10</f>
        <v>15.205831082418356</v>
      </c>
      <c r="K18" s="57">
        <f>J18-Расчет!U35/10</f>
        <v>10.137220721612238</v>
      </c>
      <c r="L18" s="57">
        <f>K18-Расчет!U35/10</f>
        <v>5.0686103608061188</v>
      </c>
      <c r="M18" s="117">
        <f>L18-Расчет!U35/10</f>
        <v>0</v>
      </c>
      <c r="N18" s="109">
        <f>(-1)*(180*_nn1+(-1)^_nn1*ASIN(-(-1)*SIN(Расчет!D35*PI()/180)/(SQRT(_sinfi^2+(_cosfi*COS(Азимут!D18*PI()/180))^2)))*180/PI()+ACOS((_sinfi/(SQRT(_sinfi^2+(_cosfi*COS(Азимут!D18*PI()/180))^2))))*180/PI())</f>
        <v>1.6570993275251453</v>
      </c>
      <c r="O18" s="73">
        <f>(-1)*(180*_nn1+(-1)^_nn1*ASIN(-(-1)*SIN(Расчет!D35*PI()/180)/(SQRT(_sinfi^2+(_cosfi*COS(Азимут!E18*PI()/180))^2)))*180/PI()+ACOS((_sinfi/(SQRT(_sinfi^2+(_cosfi*COS(Азимут!E18*PI()/180))^2))))*180/PI())</f>
        <v>3.9100170248647999</v>
      </c>
      <c r="P18" s="73">
        <f>(-1)*(180*_nn1+(-1)^_nn1*ASIN(-(-1)*SIN(Расчет!D35*PI()/180)/(SQRT(_sinfi^2+(_cosfi*COS(Азимут!F18*PI()/180))^2)))*180/PI()+ACOS((_sinfi/(SQRT(_sinfi^2+(_cosfi*COS(Азимут!F18*PI()/180))^2))))*180/PI())</f>
        <v>5.8998141121711569</v>
      </c>
      <c r="Q18" s="73">
        <f>(-1)*(180*_nn1+(-1)^_nn1*ASIN(-(-1)*SIN(Расчет!D35*PI()/180)/(SQRT(_sinfi^2+(_cosfi*COS(Азимут!G18*PI()/180))^2)))*180/PI()+ACOS((_sinfi/(SQRT(_sinfi^2+(_cosfi*COS(Азимут!G18*PI()/180))^2))))*180/PI())</f>
        <v>7.622011481970361</v>
      </c>
      <c r="R18" s="73">
        <f>(-1)*(180*_nn1+(-1)^_nn1*ASIN(-(-1)*SIN(Расчет!D35*PI()/180)/(SQRT(_sinfi^2+(_cosfi*COS(Азимут!H18*PI()/180))^2)))*180/PI()+ACOS((_sinfi/(SQRT(_sinfi^2+(_cosfi*COS(Азимут!H18*PI()/180))^2))))*180/PI())</f>
        <v>9.0752895972514125</v>
      </c>
      <c r="S18" s="73">
        <f>(-1)*(180*_nn1+(-1)^_nn1*ASIN(-(-1)*SIN(Расчет!D35*PI()/180)/(SQRT(_sinfi^2+(_cosfi*COS(Азимут!I18*PI()/180))^2)))*180/PI()+ACOS((_sinfi/(SQRT(_sinfi^2+(_cosfi*COS(Азимут!I18*PI()/180))^2))))*180/PI())</f>
        <v>10.2603426855176</v>
      </c>
      <c r="T18" s="73">
        <f>(-1)*(180*_nn1+(-1)^_nn1*ASIN(-(-1)*SIN(Расчет!D35*PI()/180)/(SQRT(_sinfi^2+(_cosfi*COS(Азимут!J18*PI()/180))^2)))*180/PI()+ACOS((_sinfi/(SQRT(_sinfi^2+(_cosfi*COS(Азимут!J18*PI()/180))^2))))*180/PI())</f>
        <v>11.178930606526848</v>
      </c>
      <c r="U18" s="73">
        <f>(-1)*(180*_nn1+(-1)^_nn1*ASIN(-(-1)*SIN(Расчет!D35*PI()/180)/(SQRT(_sinfi^2+(_cosfi*COS(Азимут!K18*PI()/180))^2)))*180/PI()+ACOS((_sinfi/(SQRT(_sinfi^2+(_cosfi*COS(Азимут!K18*PI()/180))^2))))*180/PI())</f>
        <v>11.833136143201415</v>
      </c>
      <c r="V18" s="73">
        <f>(-1)*(180*_nn1+(-1)^_nn1*ASIN(-(-1)*SIN(Расчет!D35*PI()/180)/(SQRT(_sinfi^2+(_cosfi*COS(Азимут!L18*PI()/180))^2)))*180/PI()+ACOS((_sinfi/(SQRT(_sinfi^2+(_cosfi*COS(Азимут!L18*PI()/180))^2))))*180/PI())</f>
        <v>12.224816258184205</v>
      </c>
      <c r="W18" s="110">
        <f>(-1)*(180*_nn1+(-1)^_nn1*ASIN(-(-1)*SIN(Расчет!D35*PI()/180)/(SQRT(_sinfi^2+(_cosfi*COS(Азимут!M18*PI()/180))^2)))*180/PI()+ACOS((_sinfi/(SQRT(_sinfi^2+(_cosfi*COS(Азимут!M18*PI()/180))^2))))*180/PI())</f>
        <v>12.355228712660534</v>
      </c>
    </row>
    <row r="19" spans="1:23">
      <c r="A19" s="46">
        <f>Расчет!A36</f>
        <v>15</v>
      </c>
      <c r="B19" s="3" t="str">
        <f>Расчет!B36</f>
        <v>Январь</v>
      </c>
      <c r="C19" s="31">
        <f>Расчет!C36</f>
        <v>16</v>
      </c>
      <c r="D19" s="116">
        <f>Расчет!U36-Расчет!U36/10</f>
        <v>45.956762690536024</v>
      </c>
      <c r="E19" s="57">
        <f>D19-Расчет!U36/10</f>
        <v>40.850455724920913</v>
      </c>
      <c r="F19" s="57">
        <f>E19-Расчет!U36/10</f>
        <v>35.744148759305801</v>
      </c>
      <c r="G19" s="57">
        <f>F19-Расчет!U36/10</f>
        <v>30.63784179369069</v>
      </c>
      <c r="H19" s="57">
        <f>G19-Расчет!U36/10</f>
        <v>25.531534828075579</v>
      </c>
      <c r="I19" s="57">
        <f>H19-Расчет!U36/10</f>
        <v>20.425227862460467</v>
      </c>
      <c r="J19" s="57">
        <f>I19-Расчет!U36/10</f>
        <v>15.318920896845354</v>
      </c>
      <c r="K19" s="57">
        <f>J19-Расчет!U36/10</f>
        <v>10.212613931230241</v>
      </c>
      <c r="L19" s="57">
        <f>K19-Расчет!U36/10</f>
        <v>5.1063069656151274</v>
      </c>
      <c r="M19" s="117">
        <f>L19-Расчет!U36/10</f>
        <v>1.4210854715202004E-14</v>
      </c>
      <c r="N19" s="109">
        <f>(-1)*(180*_nn1+(-1)^_nn1*ASIN(-(-1)*SIN(Расчет!D36*PI()/180)/(SQRT(_sinfi^2+(_cosfi*COS(Азимут!D19*PI()/180))^2)))*180/PI()+ACOS((_sinfi/(SQRT(_sinfi^2+(_cosfi*COS(Азимут!D19*PI()/180))^2))))*180/PI())</f>
        <v>1.6895511512165626</v>
      </c>
      <c r="O19" s="73">
        <f>(-1)*(180*_nn1+(-1)^_nn1*ASIN(-(-1)*SIN(Расчет!D36*PI()/180)/(SQRT(_sinfi^2+(_cosfi*COS(Азимут!E19*PI()/180))^2)))*180/PI()+ACOS((_sinfi/(SQRT(_sinfi^2+(_cosfi*COS(Азимут!E19*PI()/180))^2))))*180/PI())</f>
        <v>3.9721269979356464</v>
      </c>
      <c r="P19" s="73">
        <f>(-1)*(180*_nn1+(-1)^_nn1*ASIN(-(-1)*SIN(Расчет!D36*PI()/180)/(SQRT(_sinfi^2+(_cosfi*COS(Азимут!F19*PI()/180))^2)))*180/PI()+ACOS((_sinfi/(SQRT(_sinfi^2+(_cosfi*COS(Азимут!F19*PI()/180))^2))))*180/PI())</f>
        <v>5.9883393591781271</v>
      </c>
      <c r="Q19" s="73">
        <f>(-1)*(180*_nn1+(-1)^_nn1*ASIN(-(-1)*SIN(Расчет!D36*PI()/180)/(SQRT(_sinfi^2+(_cosfi*COS(Азимут!G19*PI()/180))^2)))*180/PI()+ACOS((_sinfi/(SQRT(_sinfi^2+(_cosfi*COS(Азимут!G19*PI()/180))^2))))*180/PI())</f>
        <v>7.7334554523945371</v>
      </c>
      <c r="R19" s="73">
        <f>(-1)*(180*_nn1+(-1)^_nn1*ASIN(-(-1)*SIN(Расчет!D36*PI()/180)/(SQRT(_sinfi^2+(_cosfi*COS(Азимут!H19*PI()/180))^2)))*180/PI()+ACOS((_sinfi/(SQRT(_sinfi^2+(_cosfi*COS(Азимут!H19*PI()/180))^2))))*180/PI())</f>
        <v>9.2060457417762791</v>
      </c>
      <c r="S19" s="73">
        <f>(-1)*(180*_nn1+(-1)^_nn1*ASIN(-(-1)*SIN(Расчет!D36*PI()/180)/(SQRT(_sinfi^2+(_cosfi*COS(Азимут!I19*PI()/180))^2)))*180/PI()+ACOS((_sinfi/(SQRT(_sinfi^2+(_cosfi*COS(Азимут!I19*PI()/180))^2))))*180/PI())</f>
        <v>10.406789552705618</v>
      </c>
      <c r="T19" s="73">
        <f>(-1)*(180*_nn1+(-1)^_nn1*ASIN(-(-1)*SIN(Расчет!D36*PI()/180)/(SQRT(_sinfi^2+(_cosfi*COS(Азимут!J19*PI()/180))^2)))*180/PI()+ACOS((_sinfi/(SQRT(_sinfi^2+(_cosfi*COS(Азимут!J19*PI()/180))^2))))*180/PI())</f>
        <v>11.337485828835923</v>
      </c>
      <c r="U19" s="73">
        <f>(-1)*(180*_nn1+(-1)^_nn1*ASIN(-(-1)*SIN(Расчет!D36*PI()/180)/(SQRT(_sinfi^2+(_cosfi*COS(Азимут!K19*PI()/180))^2)))*180/PI()+ACOS((_sinfi/(SQRT(_sinfi^2+(_cosfi*COS(Азимут!K19*PI()/180))^2))))*180/PI())</f>
        <v>12.000278186412231</v>
      </c>
      <c r="V19" s="73">
        <f>(-1)*(180*_nn1+(-1)^_nn1*ASIN(-(-1)*SIN(Расчет!D36*PI()/180)/(SQRT(_sinfi^2+(_cosfi*COS(Азимут!L19*PI()/180))^2)))*180/PI()+ACOS((_sinfi/(SQRT(_sinfi^2+(_cosfi*COS(Азимут!L19*PI()/180))^2))))*180/PI())</f>
        <v>12.39708260202903</v>
      </c>
      <c r="W19" s="110">
        <f>(-1)*(180*_nn1+(-1)^_nn1*ASIN(-(-1)*SIN(Расчет!D36*PI()/180)/(SQRT(_sinfi^2+(_cosfi*COS(Азимут!M19*PI()/180))^2)))*180/PI()+ACOS((_sinfi/(SQRT(_sinfi^2+(_cosfi*COS(Азимут!M19*PI()/180))^2))))*180/PI())</f>
        <v>12.529198232906566</v>
      </c>
    </row>
    <row r="20" spans="1:23">
      <c r="A20" s="46">
        <f>Расчет!A37</f>
        <v>16</v>
      </c>
      <c r="B20" s="3" t="str">
        <f>Расчет!B37</f>
        <v>Январь</v>
      </c>
      <c r="C20" s="31">
        <f>Расчет!C37</f>
        <v>17</v>
      </c>
      <c r="D20" s="116">
        <f>Расчет!U37-Расчет!U37/10</f>
        <v>46.306953062184185</v>
      </c>
      <c r="E20" s="57">
        <f>D20-Расчет!U37/10</f>
        <v>41.161736055274829</v>
      </c>
      <c r="F20" s="57">
        <f>E20-Расчет!U37/10</f>
        <v>36.016519048365474</v>
      </c>
      <c r="G20" s="57">
        <f>F20-Расчет!U37/10</f>
        <v>30.871302041456119</v>
      </c>
      <c r="H20" s="57">
        <f>G20-Расчет!U37/10</f>
        <v>25.726085034546763</v>
      </c>
      <c r="I20" s="57">
        <f>H20-Расчет!U37/10</f>
        <v>20.580868027637408</v>
      </c>
      <c r="J20" s="57">
        <f>I20-Расчет!U37/10</f>
        <v>15.435651020728054</v>
      </c>
      <c r="K20" s="57">
        <f>J20-Расчет!U37/10</f>
        <v>10.2904340138187</v>
      </c>
      <c r="L20" s="57">
        <f>K20-Расчет!U37/10</f>
        <v>5.1452170069093466</v>
      </c>
      <c r="M20" s="117">
        <f>L20-Расчет!U37/10</f>
        <v>-7.1054273576010019E-15</v>
      </c>
      <c r="N20" s="109">
        <f>(-1)*(180*_nn1+(-1)^_nn1*ASIN(-(-1)*SIN(Расчет!D37*PI()/180)/(SQRT(_sinfi^2+(_cosfi*COS(Азимут!D20*PI()/180))^2)))*180/PI()+ACOS((_sinfi/(SQRT(_sinfi^2+(_cosfi*COS(Азимут!D20*PI()/180))^2))))*180/PI())</f>
        <v>1.7231570138204404</v>
      </c>
      <c r="O20" s="73">
        <f>(-1)*(180*_nn1+(-1)^_nn1*ASIN(-(-1)*SIN(Расчет!D37*PI()/180)/(SQRT(_sinfi^2+(_cosfi*COS(Азимут!E20*PI()/180))^2)))*180/PI()+ACOS((_sinfi/(SQRT(_sinfi^2+(_cosfi*COS(Азимут!E20*PI()/180))^2))))*180/PI())</f>
        <v>4.0364707370944757</v>
      </c>
      <c r="P20" s="73">
        <f>(-1)*(180*_nn1+(-1)^_nn1*ASIN(-(-1)*SIN(Расчет!D37*PI()/180)/(SQRT(_sinfi^2+(_cosfi*COS(Азимут!F20*PI()/180))^2)))*180/PI()+ACOS((_sinfi/(SQRT(_sinfi^2+(_cosfi*COS(Азимут!F20*PI()/180))^2))))*180/PI())</f>
        <v>6.0800719224968134</v>
      </c>
      <c r="Q20" s="73">
        <f>(-1)*(180*_nn1+(-1)^_nn1*ASIN(-(-1)*SIN(Расчет!D37*PI()/180)/(SQRT(_sinfi^2+(_cosfi*COS(Азимут!G20*PI()/180))^2)))*180/PI()+ACOS((_sinfi/(SQRT(_sinfi^2+(_cosfi*COS(Азимут!G20*PI()/180))^2))))*180/PI())</f>
        <v>7.848955327399409</v>
      </c>
      <c r="R20" s="73">
        <f>(-1)*(180*_nn1+(-1)^_nn1*ASIN(-(-1)*SIN(Расчет!D37*PI()/180)/(SQRT(_sinfi^2+(_cosfi*COS(Азимут!H20*PI()/180))^2)))*180/PI()+ACOS((_sinfi/(SQRT(_sinfi^2+(_cosfi*COS(Азимут!H20*PI()/180))^2))))*180/PI())</f>
        <v>9.3415725660281339</v>
      </c>
      <c r="S20" s="73">
        <f>(-1)*(180*_nn1+(-1)^_nn1*ASIN(-(-1)*SIN(Расчет!D37*PI()/180)/(SQRT(_sinfi^2+(_cosfi*COS(Азимут!I20*PI()/180))^2)))*180/PI()+ACOS((_sinfi/(SQRT(_sinfi^2+(_cosfi*COS(Азимут!I20*PI()/180))^2))))*180/PI())</f>
        <v>10.55858592554091</v>
      </c>
      <c r="T20" s="73">
        <f>(-1)*(180*_nn1+(-1)^_nn1*ASIN(-(-1)*SIN(Расчет!D37*PI()/180)/(SQRT(_sinfi^2+(_cosfi*COS(Азимут!J20*PI()/180))^2)))*180/PI()+ACOS((_sinfi/(SQRT(_sinfi^2+(_cosfi*COS(Азимут!J20*PI()/180))^2))))*180/PI())</f>
        <v>11.501835197168759</v>
      </c>
      <c r="U20" s="73">
        <f>(-1)*(180*_nn1+(-1)^_nn1*ASIN(-(-1)*SIN(Расчет!D37*PI()/180)/(SQRT(_sinfi^2+(_cosfi*COS(Азимут!K20*PI()/180))^2)))*180/PI()+ACOS((_sinfi/(SQRT(_sinfi^2+(_cosfi*COS(Азимут!K20*PI()/180))^2))))*180/PI())</f>
        <v>12.173528271558837</v>
      </c>
      <c r="V20" s="73">
        <f>(-1)*(180*_nn1+(-1)^_nn1*ASIN(-(-1)*SIN(Расчет!D37*PI()/180)/(SQRT(_sinfi^2+(_cosfi*COS(Азимут!L20*PI()/180))^2)))*180/PI()+ACOS((_sinfi/(SQRT(_sinfi^2+(_cosfi*COS(Азимут!L20*PI()/180))^2))))*180/PI())</f>
        <v>12.575643644452668</v>
      </c>
      <c r="W20" s="110">
        <f>(-1)*(180*_nn1+(-1)^_nn1*ASIN(-(-1)*SIN(Расчет!D37*PI()/180)/(SQRT(_sinfi^2+(_cosfi*COS(Азимут!M20*PI()/180))^2)))*180/PI()+ACOS((_sinfi/(SQRT(_sinfi^2+(_cosfi*COS(Азимут!M20*PI()/180))^2))))*180/PI())</f>
        <v>12.70952437115821</v>
      </c>
    </row>
    <row r="21" spans="1:23">
      <c r="A21" s="46">
        <f>Расчет!A38</f>
        <v>17</v>
      </c>
      <c r="B21" s="3" t="str">
        <f>Расчет!B38</f>
        <v>Январь</v>
      </c>
      <c r="C21" s="31">
        <f>Расчет!C38</f>
        <v>18</v>
      </c>
      <c r="D21" s="116">
        <f>Расчет!U38-Расчет!U38/10</f>
        <v>46.667800435227278</v>
      </c>
      <c r="E21" s="57">
        <f>D21-Расчет!U38/10</f>
        <v>41.48248927575758</v>
      </c>
      <c r="F21" s="57">
        <f>E21-Расчет!U38/10</f>
        <v>36.297178116287881</v>
      </c>
      <c r="G21" s="57">
        <f>F21-Расчет!U38/10</f>
        <v>31.111866956818183</v>
      </c>
      <c r="H21" s="57">
        <f>G21-Расчет!U38/10</f>
        <v>25.926555797348485</v>
      </c>
      <c r="I21" s="57">
        <f>H21-Расчет!U38/10</f>
        <v>20.741244637878786</v>
      </c>
      <c r="J21" s="57">
        <f>I21-Расчет!U38/10</f>
        <v>15.555933478409088</v>
      </c>
      <c r="K21" s="57">
        <f>J21-Расчет!U38/10</f>
        <v>10.37062231893939</v>
      </c>
      <c r="L21" s="57">
        <f>K21-Расчет!U38/10</f>
        <v>5.1853111594696921</v>
      </c>
      <c r="M21" s="117">
        <f>L21-Расчет!U38/10</f>
        <v>0</v>
      </c>
      <c r="N21" s="109">
        <f>(-1)*(180*_nn1+(-1)^_nn1*ASIN(-(-1)*SIN(Расчет!D38*PI()/180)/(SQRT(_sinfi^2+(_cosfi*COS(Азимут!D21*PI()/180))^2)))*180/PI()+ACOS((_sinfi/(SQRT(_sinfi^2+(_cosfi*COS(Азимут!D21*PI()/180))^2))))*180/PI())</f>
        <v>1.7578989058600314</v>
      </c>
      <c r="O21" s="73">
        <f>(-1)*(180*_nn1+(-1)^_nn1*ASIN(-(-1)*SIN(Расчет!D38*PI()/180)/(SQRT(_sinfi^2+(_cosfi*COS(Азимут!E21*PI()/180))^2)))*180/PI()+ACOS((_sinfi/(SQRT(_sinfi^2+(_cosfi*COS(Азимут!E21*PI()/180))^2))))*180/PI())</f>
        <v>4.1030169504089713</v>
      </c>
      <c r="P21" s="73">
        <f>(-1)*(180*_nn1+(-1)^_nn1*ASIN(-(-1)*SIN(Расчет!D38*PI()/180)/(SQRT(_sinfi^2+(_cosfi*COS(Азимут!F21*PI()/180))^2)))*180/PI()+ACOS((_sinfi/(SQRT(_sinfi^2+(_cosfi*COS(Азимут!F21*PI()/180))^2))))*180/PI())</f>
        <v>6.1749702176506958</v>
      </c>
      <c r="Q21" s="73">
        <f>(-1)*(180*_nn1+(-1)^_nn1*ASIN(-(-1)*SIN(Расчет!D38*PI()/180)/(SQRT(_sinfi^2+(_cosfi*COS(Азимут!G21*PI()/180))^2)))*180/PI()+ACOS((_sinfi/(SQRT(_sinfi^2+(_cosfi*COS(Азимут!G21*PI()/180))^2))))*180/PI())</f>
        <v>7.9684611155123548</v>
      </c>
      <c r="R21" s="73">
        <f>(-1)*(180*_nn1+(-1)^_nn1*ASIN(-(-1)*SIN(Расчет!D38*PI()/180)/(SQRT(_sinfi^2+(_cosfi*COS(Азимут!H21*PI()/180))^2)))*180/PI()+ACOS((_sinfi/(SQRT(_sinfi^2+(_cosfi*COS(Азимут!H21*PI()/180))^2))))*180/PI())</f>
        <v>9.4818129787209671</v>
      </c>
      <c r="S21" s="73">
        <f>(-1)*(180*_nn1+(-1)^_nn1*ASIN(-(-1)*SIN(Расчет!D38*PI()/180)/(SQRT(_sinfi^2+(_cosfi*COS(Азимут!I21*PI()/180))^2)))*180/PI()+ACOS((_sinfi/(SQRT(_sinfi^2+(_cosfi*COS(Азимут!I21*PI()/180))^2))))*180/PI())</f>
        <v>10.715668714389494</v>
      </c>
      <c r="T21" s="73">
        <f>(-1)*(180*_nn1+(-1)^_nn1*ASIN(-(-1)*SIN(Расчет!D38*PI()/180)/(SQRT(_sinfi^2+(_cosfi*COS(Азимут!J21*PI()/180))^2)))*180/PI()+ACOS((_sinfi/(SQRT(_sinfi^2+(_cosfi*COS(Азимут!J21*PI()/180))^2))))*180/PI())</f>
        <v>11.671910743497563</v>
      </c>
      <c r="U21" s="73">
        <f>(-1)*(180*_nn1+(-1)^_nn1*ASIN(-(-1)*SIN(Расчет!D38*PI()/180)/(SQRT(_sinfi^2+(_cosfi*COS(Азимут!K21*PI()/180))^2)))*180/PI()+ACOS((_sinfi/(SQRT(_sinfi^2+(_cosfi*COS(Азимут!K21*PI()/180))^2))))*180/PI())</f>
        <v>12.352814794942645</v>
      </c>
      <c r="V21" s="73">
        <f>(-1)*(180*_nn1+(-1)^_nn1*ASIN(-(-1)*SIN(Расчет!D38*PI()/180)/(SQRT(_sinfi^2+(_cosfi*COS(Азимут!L21*PI()/180))^2)))*180/PI()+ACOS((_sinfi/(SQRT(_sinfi^2+(_cosfi*COS(Азимут!L21*PI()/180))^2))))*180/PI())</f>
        <v>12.76042553000525</v>
      </c>
      <c r="W21" s="110">
        <f>(-1)*(180*_nn1+(-1)^_nn1*ASIN(-(-1)*SIN(Расчет!D38*PI()/180)/(SQRT(_sinfi^2+(_cosfi*COS(Азимут!M21*PI()/180))^2)))*180/PI()+ACOS((_sinfi/(SQRT(_sinfi^2+(_cosfi*COS(Азимут!M21*PI()/180))^2))))*180/PI())</f>
        <v>12.896132508714373</v>
      </c>
    </row>
    <row r="22" spans="1:23">
      <c r="A22" s="46">
        <f>Расчет!A39</f>
        <v>18</v>
      </c>
      <c r="B22" s="3" t="str">
        <f>Расчет!B39</f>
        <v>Январь</v>
      </c>
      <c r="C22" s="31">
        <f>Расчет!C39</f>
        <v>19</v>
      </c>
      <c r="D22" s="116">
        <f>Расчет!U39-Расчет!U39/10</f>
        <v>47.039040811216573</v>
      </c>
      <c r="E22" s="57">
        <f>D22-Расчет!U39/10</f>
        <v>41.8124807210814</v>
      </c>
      <c r="F22" s="57">
        <f>E22-Расчет!U39/10</f>
        <v>36.585920630946227</v>
      </c>
      <c r="G22" s="57">
        <f>F22-Расчет!U39/10</f>
        <v>31.359360540811053</v>
      </c>
      <c r="H22" s="57">
        <f>G22-Расчет!U39/10</f>
        <v>26.13280045067588</v>
      </c>
      <c r="I22" s="57">
        <f>H22-Расчет!U39/10</f>
        <v>20.906240360540707</v>
      </c>
      <c r="J22" s="57">
        <f>I22-Расчет!U39/10</f>
        <v>15.679680270405532</v>
      </c>
      <c r="K22" s="57">
        <f>J22-Расчет!U39/10</f>
        <v>10.453120180270357</v>
      </c>
      <c r="L22" s="57">
        <f>K22-Расчет!U39/10</f>
        <v>5.2265600901351821</v>
      </c>
      <c r="M22" s="117">
        <f>L22-Расчет!U39/10</f>
        <v>7.1054273576010019E-15</v>
      </c>
      <c r="N22" s="109">
        <f>(-1)*(180*_nn1+(-1)^_nn1*ASIN(-(-1)*SIN(Расчет!D39*PI()/180)/(SQRT(_sinfi^2+(_cosfi*COS(Азимут!D22*PI()/180))^2)))*180/PI()+ACOS((_sinfi/(SQRT(_sinfi^2+(_cosfi*COS(Азимут!D22*PI()/180))^2))))*180/PI())</f>
        <v>1.793758240333176</v>
      </c>
      <c r="O22" s="73">
        <f>(-1)*(180*_nn1+(-1)^_nn1*ASIN(-(-1)*SIN(Расчет!D39*PI()/180)/(SQRT(_sinfi^2+(_cosfi*COS(Азимут!E22*PI()/180))^2)))*180/PI()+ACOS((_sinfi/(SQRT(_sinfi^2+(_cosfi*COS(Азимут!E22*PI()/180))^2))))*180/PI())</f>
        <v>4.1717333966123533</v>
      </c>
      <c r="P22" s="73">
        <f>(-1)*(180*_nn1+(-1)^_nn1*ASIN(-(-1)*SIN(Расчет!D39*PI()/180)/(SQRT(_sinfi^2+(_cosfi*COS(Азимут!F22*PI()/180))^2)))*180/PI()+ACOS((_sinfi/(SQRT(_sinfi^2+(_cosfi*COS(Азимут!F22*PI()/180))^2))))*180/PI())</f>
        <v>6.2729914609004993</v>
      </c>
      <c r="Q22" s="73">
        <f>(-1)*(180*_nn1+(-1)^_nn1*ASIN(-(-1)*SIN(Расчет!D39*PI()/180)/(SQRT(_sinfi^2+(_cosfi*COS(Азимут!G22*PI()/180))^2)))*180/PI()+ACOS((_sinfi/(SQRT(_sinfi^2+(_cosfi*COS(Азимут!G22*PI()/180))^2))))*180/PI())</f>
        <v>8.0919214396096777</v>
      </c>
      <c r="R22" s="73">
        <f>(-1)*(180*_nn1+(-1)^_nn1*ASIN(-(-1)*SIN(Расчет!D39*PI()/180)/(SQRT(_sinfi^2+(_cosfi*COS(Азимут!H22*PI()/180))^2)))*180/PI()+ACOS((_sinfi/(SQRT(_sinfi^2+(_cosfi*COS(Азимут!H22*PI()/180))^2))))*180/PI())</f>
        <v>9.6267083479401379</v>
      </c>
      <c r="S22" s="73">
        <f>(-1)*(180*_nn1+(-1)^_nn1*ASIN(-(-1)*SIN(Расчет!D39*PI()/180)/(SQRT(_sinfi^2+(_cosfi*COS(Азимут!I22*PI()/180))^2)))*180/PI()+ACOS((_sinfi/(SQRT(_sinfi^2+(_cosfi*COS(Азимут!I22*PI()/180))^2))))*180/PI())</f>
        <v>10.877973153362035</v>
      </c>
      <c r="T22" s="73">
        <f>(-1)*(180*_nn1+(-1)^_nn1*ASIN(-(-1)*SIN(Расчет!D39*PI()/180)/(SQRT(_sinfi^2+(_cosfi*COS(Азимут!J22*PI()/180))^2)))*180/PI()+ACOS((_sinfi/(SQRT(_sinfi^2+(_cosfi*COS(Азимут!J22*PI()/180))^2))))*180/PI())</f>
        <v>11.847642707543201</v>
      </c>
      <c r="U22" s="73">
        <f>(-1)*(180*_nn1+(-1)^_nn1*ASIN(-(-1)*SIN(Расчет!D39*PI()/180)/(SQRT(_sinfi^2+(_cosfi*COS(Азимут!K22*PI()/180))^2)))*180/PI()+ACOS((_sinfi/(SQRT(_sinfi^2+(_cosfi*COS(Азимут!K22*PI()/180))^2))))*180/PI())</f>
        <v>12.538064270244831</v>
      </c>
      <c r="V22" s="73">
        <f>(-1)*(180*_nn1+(-1)^_nn1*ASIN(-(-1)*SIN(Расчет!D39*PI()/180)/(SQRT(_sinfi^2+(_cosfi*COS(Азимут!L22*PI()/180))^2)))*180/PI()+ACOS((_sinfi/(SQRT(_sinfi^2+(_cosfi*COS(Азимут!L22*PI()/180))^2))))*180/PI())</f>
        <v>12.951352462904396</v>
      </c>
      <c r="W22" s="110">
        <f>(-1)*(180*_nn1+(-1)^_nn1*ASIN(-(-1)*SIN(Расчет!D39*PI()/180)/(SQRT(_sinfi^2+(_cosfi*COS(Азимут!M22*PI()/180))^2)))*180/PI()+ACOS((_sinfi/(SQRT(_sinfi^2+(_cosfi*COS(Азимут!M22*PI()/180))^2))))*180/PI())</f>
        <v>13.088946066677238</v>
      </c>
    </row>
    <row r="23" spans="1:23">
      <c r="A23" s="46">
        <f>Расчет!A40</f>
        <v>19</v>
      </c>
      <c r="B23" s="3" t="str">
        <f>Расчет!B40</f>
        <v>Январь</v>
      </c>
      <c r="C23" s="31">
        <f>Расчет!C40</f>
        <v>20</v>
      </c>
      <c r="D23" s="116">
        <f>Расчет!U40-Расчет!U40/10</f>
        <v>47.420410695758406</v>
      </c>
      <c r="E23" s="57">
        <f>D23-Расчет!U40/10</f>
        <v>42.15147617400747</v>
      </c>
      <c r="F23" s="57">
        <f>E23-Расчет!U40/10</f>
        <v>36.882541652256535</v>
      </c>
      <c r="G23" s="57">
        <f>F23-Расчет!U40/10</f>
        <v>31.613607130505599</v>
      </c>
      <c r="H23" s="57">
        <f>G23-Расчет!U40/10</f>
        <v>26.344672608754664</v>
      </c>
      <c r="I23" s="57">
        <f>H23-Расчет!U40/10</f>
        <v>21.075738087003728</v>
      </c>
      <c r="J23" s="57">
        <f>I23-Расчет!U40/10</f>
        <v>15.806803565252794</v>
      </c>
      <c r="K23" s="57">
        <f>J23-Расчет!U40/10</f>
        <v>10.53786904350186</v>
      </c>
      <c r="L23" s="57">
        <f>K23-Расчет!U40/10</f>
        <v>5.2689345217509267</v>
      </c>
      <c r="M23" s="117">
        <f>L23-Расчет!U40/10</f>
        <v>-7.1054273576010019E-15</v>
      </c>
      <c r="N23" s="109">
        <f>(-1)*(180*_nn1+(-1)^_nn1*ASIN(-(-1)*SIN(Расчет!D40*PI()/180)/(SQRT(_sinfi^2+(_cosfi*COS(Азимут!D23*PI()/180))^2)))*180/PI()+ACOS((_sinfi/(SQRT(_sinfi^2+(_cosfi*COS(Азимут!D23*PI()/180))^2))))*180/PI())</f>
        <v>1.8307158650058</v>
      </c>
      <c r="O23" s="73">
        <f>(-1)*(180*_nn1+(-1)^_nn1*ASIN(-(-1)*SIN(Расчет!D40*PI()/180)/(SQRT(_sinfi^2+(_cosfi*COS(Азимут!E23*PI()/180))^2)))*180/PI()+ACOS((_sinfi/(SQRT(_sinfi^2+(_cosfi*COS(Азимут!E23*PI()/180))^2))))*180/PI())</f>
        <v>4.2425869107453593</v>
      </c>
      <c r="P23" s="73">
        <f>(-1)*(180*_nn1+(-1)^_nn1*ASIN(-(-1)*SIN(Расчет!D40*PI()/180)/(SQRT(_sinfi^2+(_cosfi*COS(Азимут!F23*PI()/180))^2)))*180/PI()+ACOS((_sinfi/(SQRT(_sinfi^2+(_cosfi*COS(Азимут!F23*PI()/180))^2))))*180/PI())</f>
        <v>6.3740917085437161</v>
      </c>
      <c r="Q23" s="73">
        <f>(-1)*(180*_nn1+(-1)^_nn1*ASIN(-(-1)*SIN(Расчет!D40*PI()/180)/(SQRT(_sinfi^2+(_cosfi*COS(Азимут!G23*PI()/180))^2)))*180/PI()+ACOS((_sinfi/(SQRT(_sinfi^2+(_cosfi*COS(Азимут!G23*PI()/180))^2))))*180/PI())</f>
        <v>8.2192835889228775</v>
      </c>
      <c r="R23" s="73">
        <f>(-1)*(180*_nn1+(-1)^_nn1*ASIN(-(-1)*SIN(Расчет!D40*PI()/180)/(SQRT(_sinfi^2+(_cosfi*COS(Азимут!H23*PI()/180))^2)))*180/PI()+ACOS((_sinfi/(SQRT(_sinfi^2+(_cosfi*COS(Азимут!H23*PI()/180))^2))))*180/PI())</f>
        <v>9.7761985640271405</v>
      </c>
      <c r="S23" s="73">
        <f>(-1)*(180*_nn1+(-1)^_nn1*ASIN(-(-1)*SIN(Расчет!D40*PI()/180)/(SQRT(_sinfi^2+(_cosfi*COS(Азимут!I23*PI()/180))^2)))*180/PI()+ACOS((_sinfi/(SQRT(_sinfi^2+(_cosfi*COS(Азимут!I23*PI()/180))^2))))*180/PI())</f>
        <v>11.045432871889943</v>
      </c>
      <c r="T23" s="73">
        <f>(-1)*(180*_nn1+(-1)^_nn1*ASIN(-(-1)*SIN(Расчет!D40*PI()/180)/(SQRT(_sinfi^2+(_cosfi*COS(Азимут!J23*PI()/180))^2)))*180/PI()+ACOS((_sinfi/(SQRT(_sinfi^2+(_cosfi*COS(Азимут!J23*PI()/180))^2))))*180/PI())</f>
        <v>12.02895961485396</v>
      </c>
      <c r="U23" s="73">
        <f>(-1)*(180*_nn1+(-1)^_nn1*ASIN(-(-1)*SIN(Расчет!D40*PI()/180)/(SQRT(_sinfi^2+(_cosfi*COS(Азимут!K23*PI()/180))^2)))*180/PI()+ACOS((_sinfi/(SQRT(_sinfi^2+(_cosfi*COS(Азимут!K23*PI()/180))^2))))*180/PI())</f>
        <v>12.729201411073547</v>
      </c>
      <c r="V23" s="73">
        <f>(-1)*(180*_nn1+(-1)^_nn1*ASIN(-(-1)*SIN(Расчет!D40*PI()/180)/(SQRT(_sinfi^2+(_cosfi*COS(Азимут!L23*PI()/180))^2)))*180/PI()+ACOS((_sinfi/(SQRT(_sinfi^2+(_cosfi*COS(Азимут!L23*PI()/180))^2))))*180/PI())</f>
        <v>13.148346792184697</v>
      </c>
      <c r="W23" s="110">
        <f>(-1)*(180*_nn1+(-1)^_nn1*ASIN(-(-1)*SIN(Расчет!D40*PI()/180)/(SQRT(_sinfi^2+(_cosfi*COS(Азимут!M23*PI()/180))^2)))*180/PI()+ACOS((_sinfi/(SQRT(_sinfi^2+(_cosfi*COS(Азимут!M23*PI()/180))^2))))*180/PI())</f>
        <v>13.287886591956266</v>
      </c>
    </row>
    <row r="24" spans="1:23">
      <c r="A24" s="46">
        <f>Расчет!A41</f>
        <v>20</v>
      </c>
      <c r="B24" s="3" t="str">
        <f>Расчет!B41</f>
        <v>Январь</v>
      </c>
      <c r="C24" s="31">
        <f>Расчет!C41</f>
        <v>21</v>
      </c>
      <c r="D24" s="116">
        <f>Расчет!U41-Расчет!U41/10</f>
        <v>47.811647630807911</v>
      </c>
      <c r="E24" s="57">
        <f>D24-Расчет!U41/10</f>
        <v>42.499242338495918</v>
      </c>
      <c r="F24" s="57">
        <f>E24-Расчет!U41/10</f>
        <v>37.186837046183925</v>
      </c>
      <c r="G24" s="57">
        <f>F24-Расчет!U41/10</f>
        <v>31.874431753871935</v>
      </c>
      <c r="H24" s="57">
        <f>G24-Расчет!U41/10</f>
        <v>26.562026461559945</v>
      </c>
      <c r="I24" s="57">
        <f>H24-Расчет!U41/10</f>
        <v>21.249621169247956</v>
      </c>
      <c r="J24" s="57">
        <f>I24-Расчет!U41/10</f>
        <v>15.937215876935966</v>
      </c>
      <c r="K24" s="57">
        <f>J24-Расчет!U41/10</f>
        <v>10.624810584623976</v>
      </c>
      <c r="L24" s="57">
        <f>K24-Расчет!U41/10</f>
        <v>5.3124052923119862</v>
      </c>
      <c r="M24" s="117">
        <f>L24-Расчет!U41/10</f>
        <v>0</v>
      </c>
      <c r="N24" s="109">
        <f>(-1)*(180*_nn1+(-1)^_nn1*ASIN(-(-1)*SIN(Расчет!D41*PI()/180)/(SQRT(_sinfi^2+(_cosfi*COS(Азимут!D24*PI()/180))^2)))*180/PI()+ACOS((_sinfi/(SQRT(_sinfi^2+(_cosfi*COS(Азимут!D24*PI()/180))^2))))*180/PI())</f>
        <v>1.8687520748950703</v>
      </c>
      <c r="O24" s="73">
        <f>(-1)*(180*_nn1+(-1)^_nn1*ASIN(-(-1)*SIN(Расчет!D41*PI()/180)/(SQRT(_sinfi^2+(_cosfi*COS(Азимут!E24*PI()/180))^2)))*180/PI()+ACOS((_sinfi/(SQRT(_sinfi^2+(_cosfi*COS(Азимут!E24*PI()/180))^2))))*180/PI())</f>
        <v>4.3155434299802948</v>
      </c>
      <c r="P24" s="73">
        <f>(-1)*(180*_nn1+(-1)^_nn1*ASIN(-(-1)*SIN(Расчет!D41*PI()/180)/(SQRT(_sinfi^2+(_cosfi*COS(Азимут!F24*PI()/180))^2)))*180/PI()+ACOS((_sinfi/(SQRT(_sinfi^2+(_cosfi*COS(Азимут!F24*PI()/180))^2))))*180/PI())</f>
        <v>6.4782258963547577</v>
      </c>
      <c r="Q24" s="73">
        <f>(-1)*(180*_nn1+(-1)^_nn1*ASIN(-(-1)*SIN(Расчет!D41*PI()/180)/(SQRT(_sinfi^2+(_cosfi*COS(Азимут!G24*PI()/180))^2)))*180/PI()+ACOS((_sinfi/(SQRT(_sinfi^2+(_cosfi*COS(Азимут!G24*PI()/180))^2))))*180/PI())</f>
        <v>8.3504935711413566</v>
      </c>
      <c r="R24" s="73">
        <f>(-1)*(180*_nn1+(-1)^_nn1*ASIN(-(-1)*SIN(Расчет!D41*PI()/180)/(SQRT(_sinfi^2+(_cosfi*COS(Азимут!H24*PI()/180))^2)))*180/PI()+ACOS((_sinfi/(SQRT(_sinfi^2+(_cosfi*COS(Азимут!H24*PI()/180))^2))))*180/PI())</f>
        <v>9.9302221025125732</v>
      </c>
      <c r="S24" s="73">
        <f>(-1)*(180*_nn1+(-1)^_nn1*ASIN(-(-1)*SIN(Расчет!D41*PI()/180)/(SQRT(_sinfi^2+(_cosfi*COS(Азимут!I24*PI()/180))^2)))*180/PI()+ACOS((_sinfi/(SQRT(_sinfi^2+(_cosfi*COS(Азимут!I24*PI()/180))^2))))*180/PI())</f>
        <v>11.217979966299936</v>
      </c>
      <c r="T24" s="73">
        <f>(-1)*(180*_nn1+(-1)^_nn1*ASIN(-(-1)*SIN(Расчет!D41*PI()/180)/(SQRT(_sinfi^2+(_cosfi*COS(Азимут!J24*PI()/180))^2)))*180/PI()+ACOS((_sinfi/(SQRT(_sinfi^2+(_cosfi*COS(Азимут!J24*PI()/180))^2))))*180/PI())</f>
        <v>12.215788354837372</v>
      </c>
      <c r="U24" s="73">
        <f>(-1)*(180*_nn1+(-1)^_nn1*ASIN(-(-1)*SIN(Расчет!D41*PI()/180)/(SQRT(_sinfi^2+(_cosfi*COS(Азимут!K24*PI()/180))^2)))*180/PI()+ACOS((_sinfi/(SQRT(_sinfi^2+(_cosfi*COS(Азимут!K24*PI()/180))^2))))*180/PI())</f>
        <v>12.926149213427351</v>
      </c>
      <c r="V24" s="73">
        <f>(-1)*(180*_nn1+(-1)^_nn1*ASIN(-(-1)*SIN(Расчет!D41*PI()/180)/(SQRT(_sinfi^2+(_cosfi*COS(Азимут!L24*PI()/180))^2)))*180/PI()+ACOS((_sinfi/(SQRT(_sinfi^2+(_cosfi*COS(Азимут!L24*PI()/180))^2))))*180/PI())</f>
        <v>13.351329096740983</v>
      </c>
      <c r="W24" s="110">
        <f>(-1)*(180*_nn1+(-1)^_nn1*ASIN(-(-1)*SIN(Расчет!D41*PI()/180)/(SQRT(_sinfi^2+(_cosfi*COS(Азимут!M24*PI()/180))^2)))*180/PI()+ACOS((_sinfi/(SQRT(_sinfi^2+(_cosfi*COS(Азимут!M24*PI()/180))^2))))*180/PI())</f>
        <v>13.492873843156957</v>
      </c>
    </row>
    <row r="25" spans="1:23">
      <c r="A25" s="46">
        <f>Расчет!A42</f>
        <v>21</v>
      </c>
      <c r="B25" s="3" t="str">
        <f>Расчет!B42</f>
        <v>Январь</v>
      </c>
      <c r="C25" s="31">
        <f>Расчет!C42</f>
        <v>22</v>
      </c>
      <c r="D25" s="116">
        <f>Расчет!U42-Расчет!U42/10</f>
        <v>48.21249068380353</v>
      </c>
      <c r="E25" s="57">
        <f>D25-Расчет!U42/10</f>
        <v>42.855547274492025</v>
      </c>
      <c r="F25" s="57">
        <f>E25-Расчет!U42/10</f>
        <v>37.49860386518052</v>
      </c>
      <c r="G25" s="57">
        <f>F25-Расчет!U42/10</f>
        <v>32.141660455869015</v>
      </c>
      <c r="H25" s="57">
        <f>G25-Расчет!U42/10</f>
        <v>26.78471704655751</v>
      </c>
      <c r="I25" s="57">
        <f>H25-Расчет!U42/10</f>
        <v>21.427773637246005</v>
      </c>
      <c r="J25" s="57">
        <f>I25-Расчет!U42/10</f>
        <v>16.070830227934501</v>
      </c>
      <c r="K25" s="57">
        <f>J25-Расчет!U42/10</f>
        <v>10.713886818622997</v>
      </c>
      <c r="L25" s="57">
        <f>K25-Расчет!U42/10</f>
        <v>5.3569434093114943</v>
      </c>
      <c r="M25" s="117">
        <f>L25-Расчет!U42/10</f>
        <v>-8.8817841970012523E-15</v>
      </c>
      <c r="N25" s="109">
        <f>(-1)*(180*_nn1+(-1)^_nn1*ASIN(-(-1)*SIN(Расчет!D42*PI()/180)/(SQRT(_sinfi^2+(_cosfi*COS(Азимут!D25*PI()/180))^2)))*180/PI()+ACOS((_sinfi/(SQRT(_sinfi^2+(_cosfi*COS(Азимут!D25*PI()/180))^2))))*180/PI())</f>
        <v>1.9078466249200119</v>
      </c>
      <c r="O25" s="73">
        <f>(-1)*(180*_nn1+(-1)^_nn1*ASIN(-(-1)*SIN(Расчет!D42*PI()/180)/(SQRT(_sinfi^2+(_cosfi*COS(Азимут!E25*PI()/180))^2)))*180/PI()+ACOS((_sinfi/(SQRT(_sinfi^2+(_cosfi*COS(Азимут!E25*PI()/180))^2))))*180/PI())</f>
        <v>4.3905680195685193</v>
      </c>
      <c r="P25" s="73">
        <f>(-1)*(180*_nn1+(-1)^_nn1*ASIN(-(-1)*SIN(Расчет!D42*PI()/180)/(SQRT(_sinfi^2+(_cosfi*COS(Азимут!F25*PI()/180))^2)))*180/PI()+ACOS((_sinfi/(SQRT(_sinfi^2+(_cosfi*COS(Азимут!F25*PI()/180))^2))))*180/PI())</f>
        <v>6.5853478790656652</v>
      </c>
      <c r="Q25" s="73">
        <f>(-1)*(180*_nn1+(-1)^_nn1*ASIN(-(-1)*SIN(Расчет!D42*PI()/180)/(SQRT(_sinfi^2+(_cosfi*COS(Азимут!G25*PI()/180))^2)))*180/PI()+ACOS((_sinfi/(SQRT(_sinfi^2+(_cosfi*COS(Азимут!G25*PI()/180))^2))))*180/PI())</f>
        <v>8.4854961644748528</v>
      </c>
      <c r="R25" s="73">
        <f>(-1)*(180*_nn1+(-1)^_nn1*ASIN(-(-1)*SIN(Расчет!D42*PI()/180)/(SQRT(_sinfi^2+(_cosfi*COS(Азимут!H25*PI()/180))^2)))*180/PI()+ACOS((_sinfi/(SQRT(_sinfi^2+(_cosfi*COS(Азимут!H25*PI()/180))^2))))*180/PI())</f>
        <v>10.088716086931726</v>
      </c>
      <c r="S25" s="73">
        <f>(-1)*(180*_nn1+(-1)^_nn1*ASIN(-(-1)*SIN(Расчет!D42*PI()/180)/(SQRT(_sinfi^2+(_cosfi*COS(Азимут!I25*PI()/180))^2)))*180/PI()+ACOS((_sinfi/(SQRT(_sinfi^2+(_cosfi*COS(Азимут!I25*PI()/180))^2))))*180/PI())</f>
        <v>11.395545071198029</v>
      </c>
      <c r="T25" s="73">
        <f>(-1)*(180*_nn1+(-1)^_nn1*ASIN(-(-1)*SIN(Расчет!D42*PI()/180)/(SQRT(_sinfi^2+(_cosfi*COS(Азимут!J25*PI()/180))^2)))*180/PI()+ACOS((_sinfi/(SQRT(_sinfi^2+(_cosfi*COS(Азимут!J25*PI()/180))^2))))*180/PI())</f>
        <v>12.408054258537135</v>
      </c>
      <c r="U25" s="73">
        <f>(-1)*(180*_nn1+(-1)^_nn1*ASIN(-(-1)*SIN(Расчет!D42*PI()/180)/(SQRT(_sinfi^2+(_cosfi*COS(Азимут!K25*PI()/180))^2)))*180/PI()+ACOS((_sinfi/(SQRT(_sinfi^2+(_cosfi*COS(Азимут!K25*PI()/180))^2))))*180/PI())</f>
        <v>13.128829037854558</v>
      </c>
      <c r="V25" s="73">
        <f>(-1)*(180*_nn1+(-1)^_nn1*ASIN(-(-1)*SIN(Расчет!D42*PI()/180)/(SQRT(_sinfi^2+(_cosfi*COS(Азимут!L25*PI()/180))^2)))*180/PI()+ACOS((_sinfi/(SQRT(_sinfi^2+(_cosfi*COS(Азимут!L25*PI()/180))^2))))*180/PI())</f>
        <v>13.560218270036529</v>
      </c>
      <c r="W25" s="110">
        <f>(-1)*(180*_nn1+(-1)^_nn1*ASIN(-(-1)*SIN(Расчет!D42*PI()/180)/(SQRT(_sinfi^2+(_cosfi*COS(Азимут!M25*PI()/180))^2)))*180/PI()+ACOS((_sinfi/(SQRT(_sinfi^2+(_cosfi*COS(Азимут!M25*PI()/180))^2))))*180/PI())</f>
        <v>13.703825876125563</v>
      </c>
    </row>
    <row r="26" spans="1:23">
      <c r="A26" s="46">
        <f>Расчет!A43</f>
        <v>22</v>
      </c>
      <c r="B26" s="3" t="str">
        <f>Расчет!B43</f>
        <v>Январь</v>
      </c>
      <c r="C26" s="31">
        <f>Расчет!C43</f>
        <v>23</v>
      </c>
      <c r="D26" s="116">
        <f>Расчет!U43-Расчет!U43/10</f>
        <v>48.622680894119419</v>
      </c>
      <c r="E26" s="57">
        <f>D26-Расчет!U43/10</f>
        <v>43.220160794772816</v>
      </c>
      <c r="F26" s="57">
        <f>E26-Расчет!U43/10</f>
        <v>37.817640695426213</v>
      </c>
      <c r="G26" s="57">
        <f>F26-Расчет!U43/10</f>
        <v>32.41512059607961</v>
      </c>
      <c r="H26" s="57">
        <f>G26-Расчет!U43/10</f>
        <v>27.012600496733008</v>
      </c>
      <c r="I26" s="57">
        <f>H26-Расчет!U43/10</f>
        <v>21.610080397386405</v>
      </c>
      <c r="J26" s="57">
        <f>I26-Расчет!U43/10</f>
        <v>16.207560298039802</v>
      </c>
      <c r="K26" s="57">
        <f>J26-Расчет!U43/10</f>
        <v>10.805040198693199</v>
      </c>
      <c r="L26" s="57">
        <f>K26-Расчет!U43/10</f>
        <v>5.4025200993465967</v>
      </c>
      <c r="M26" s="117">
        <f>L26-Расчет!U43/10</f>
        <v>0</v>
      </c>
      <c r="N26" s="109">
        <f>(-1)*(180*_nn1+(-1)^_nn1*ASIN(-(-1)*SIN(Расчет!D43*PI()/180)/(SQRT(_sinfi^2+(_cosfi*COS(Азимут!D26*PI()/180))^2)))*180/PI()+ACOS((_sinfi/(SQRT(_sinfi^2+(_cosfi*COS(Азимут!D26*PI()/180))^2))))*180/PI())</f>
        <v>1.9479787426980977</v>
      </c>
      <c r="O26" s="73">
        <f>(-1)*(180*_nn1+(-1)^_nn1*ASIN(-(-1)*SIN(Расчет!D43*PI()/180)/(SQRT(_sinfi^2+(_cosfi*COS(Азимут!E26*PI()/180))^2)))*180/PI()+ACOS((_sinfi/(SQRT(_sinfi^2+(_cosfi*COS(Азимут!E26*PI()/180))^2))))*180/PI())</f>
        <v>4.4676248988514828</v>
      </c>
      <c r="P26" s="73">
        <f>(-1)*(180*_nn1+(-1)^_nn1*ASIN(-(-1)*SIN(Расчет!D43*PI()/180)/(SQRT(_sinfi^2+(_cosfi*COS(Азимут!F26*PI()/180))^2)))*180/PI()+ACOS((_sinfi/(SQRT(_sinfi^2+(_cosfi*COS(Азимут!F26*PI()/180))^2))))*180/PI())</f>
        <v>6.6954104697904029</v>
      </c>
      <c r="Q26" s="73">
        <f>(-1)*(180*_nn1+(-1)^_nn1*ASIN(-(-1)*SIN(Расчет!D43*PI()/180)/(SQRT(_sinfi^2+(_cosfi*COS(Азимут!G26*PI()/180))^2)))*180/PI()+ACOS((_sinfi/(SQRT(_sinfi^2+(_cosfi*COS(Азимут!G26*PI()/180))^2))))*180/PI())</f>
        <v>8.6242349695448866</v>
      </c>
      <c r="R26" s="73">
        <f>(-1)*(180*_nn1+(-1)^_nn1*ASIN(-(-1)*SIN(Расчет!D43*PI()/180)/(SQRT(_sinfi^2+(_cosfi*COS(Азимут!H26*PI()/180))^2)))*180/PI()+ACOS((_sinfi/(SQRT(_sinfi^2+(_cosfi*COS(Азимут!H26*PI()/180))^2))))*180/PI())</f>
        <v>10.251616351362429</v>
      </c>
      <c r="S26" s="73">
        <f>(-1)*(180*_nn1+(-1)^_nn1*ASIN(-(-1)*SIN(Расчет!D43*PI()/180)/(SQRT(_sinfi^2+(_cosfi*COS(Азимут!I26*PI()/180))^2)))*180/PI()+ACOS((_sinfi/(SQRT(_sinfi^2+(_cosfi*COS(Азимут!I26*PI()/180))^2))))*180/PI())</f>
        <v>11.578057430479703</v>
      </c>
      <c r="T26" s="73">
        <f>(-1)*(180*_nn1+(-1)^_nn1*ASIN(-(-1)*SIN(Расчет!D43*PI()/180)/(SQRT(_sinfi^2+(_cosfi*COS(Азимут!J26*PI()/180))^2)))*180/PI()+ACOS((_sinfi/(SQRT(_sinfi^2+(_cosfi*COS(Азимут!J26*PI()/180))^2))))*180/PI())</f>
        <v>12.605681175955056</v>
      </c>
      <c r="U26" s="73">
        <f>(-1)*(180*_nn1+(-1)^_nn1*ASIN(-(-1)*SIN(Расчет!D43*PI()/180)/(SQRT(_sinfi^2+(_cosfi*COS(Азимут!K26*PI()/180))^2)))*180/PI()+ACOS((_sinfi/(SQRT(_sinfi^2+(_cosfi*COS(Азимут!K26*PI()/180))^2))))*180/PI())</f>
        <v>13.337160691097438</v>
      </c>
      <c r="V26" s="73">
        <f>(-1)*(180*_nn1+(-1)^_nn1*ASIN(-(-1)*SIN(Расчет!D43*PI()/180)/(SQRT(_sinfi^2+(_cosfi*COS(Азимут!L26*PI()/180))^2)))*180/PI()+ACOS((_sinfi/(SQRT(_sinfi^2+(_cosfi*COS(Азимут!L26*PI()/180))^2))))*180/PI())</f>
        <v>13.774931604259649</v>
      </c>
      <c r="W26" s="110">
        <f>(-1)*(180*_nn1+(-1)^_nn1*ASIN(-(-1)*SIN(Расчет!D43*PI()/180)/(SQRT(_sinfi^2+(_cosfi*COS(Азимут!M26*PI()/180))^2)))*180/PI()+ACOS((_sinfi/(SQRT(_sinfi^2+(_cosfi*COS(Азимут!M26*PI()/180))^2))))*180/PI())</f>
        <v>13.920659128928975</v>
      </c>
    </row>
    <row r="27" spans="1:23">
      <c r="A27" s="46">
        <f>Расчет!A44</f>
        <v>23</v>
      </c>
      <c r="B27" s="3" t="str">
        <f>Расчет!B44</f>
        <v>Январь</v>
      </c>
      <c r="C27" s="31">
        <f>Расчет!C44</f>
        <v>24</v>
      </c>
      <c r="D27" s="116">
        <f>Расчет!U44-Расчет!U44/10</f>
        <v>49.041961677661284</v>
      </c>
      <c r="E27" s="57">
        <f>D27-Расчет!U44/10</f>
        <v>43.59285482458781</v>
      </c>
      <c r="F27" s="57">
        <f>E27-Расчет!U44/10</f>
        <v>38.143747971514337</v>
      </c>
      <c r="G27" s="57">
        <f>F27-Расчет!U44/10</f>
        <v>32.694641118440863</v>
      </c>
      <c r="H27" s="57">
        <f>G27-Расчет!U44/10</f>
        <v>27.24553426536739</v>
      </c>
      <c r="I27" s="57">
        <f>H27-Расчет!U44/10</f>
        <v>21.796427412293916</v>
      </c>
      <c r="J27" s="57">
        <f>I27-Расчет!U44/10</f>
        <v>16.347320559220442</v>
      </c>
      <c r="K27" s="57">
        <f>J27-Расчет!U44/10</f>
        <v>10.898213706146967</v>
      </c>
      <c r="L27" s="57">
        <f>K27-Расчет!U44/10</f>
        <v>5.4491068530734914</v>
      </c>
      <c r="M27" s="117">
        <f>L27-Расчет!U44/10</f>
        <v>1.5987211554602254E-14</v>
      </c>
      <c r="N27" s="109">
        <f>(-1)*(180*_nn1+(-1)^_nn1*ASIN(-(-1)*SIN(Расчет!D44*PI()/180)/(SQRT(_sinfi^2+(_cosfi*COS(Азимут!D27*PI()/180))^2)))*180/PI()+ACOS((_sinfi/(SQRT(_sinfi^2+(_cosfi*COS(Азимут!D27*PI()/180))^2))))*180/PI())</f>
        <v>1.9891271414678613</v>
      </c>
      <c r="O27" s="73">
        <f>(-1)*(180*_nn1+(-1)^_nn1*ASIN(-(-1)*SIN(Расчет!D44*PI()/180)/(SQRT(_sinfi^2+(_cosfi*COS(Азимут!E27*PI()/180))^2)))*180/PI()+ACOS((_sinfi/(SQRT(_sinfi^2+(_cosfi*COS(Азимут!E27*PI()/180))^2))))*180/PI())</f>
        <v>4.5466774672798635</v>
      </c>
      <c r="P27" s="73">
        <f>(-1)*(180*_nn1+(-1)^_nn1*ASIN(-(-1)*SIN(Расчет!D44*PI()/180)/(SQRT(_sinfi^2+(_cosfi*COS(Азимут!F27*PI()/180))^2)))*180/PI()+ACOS((_sinfi/(SQRT(_sinfi^2+(_cosfi*COS(Азимут!F27*PI()/180))^2))))*180/PI())</f>
        <v>6.8083654792988</v>
      </c>
      <c r="Q27" s="73">
        <f>(-1)*(180*_nn1+(-1)^_nn1*ASIN(-(-1)*SIN(Расчет!D44*PI()/180)/(SQRT(_sinfi^2+(_cosfi*COS(Азимут!G27*PI()/180))^2)))*180/PI()+ACOS((_sinfi/(SQRT(_sinfi^2+(_cosfi*COS(Азимут!G27*PI()/180))^2))))*180/PI())</f>
        <v>8.7666524609779231</v>
      </c>
      <c r="R27" s="73">
        <f>(-1)*(180*_nn1+(-1)^_nn1*ASIN(-(-1)*SIN(Расчет!D44*PI()/180)/(SQRT(_sinfi^2+(_cosfi*COS(Азимут!H27*PI()/180))^2)))*180/PI()+ACOS((_sinfi/(SQRT(_sinfi^2+(_cosfi*COS(Азимут!H27*PI()/180))^2))))*180/PI())</f>
        <v>10.418857502533001</v>
      </c>
      <c r="S27" s="73">
        <f>(-1)*(180*_nn1+(-1)^_nn1*ASIN(-(-1)*SIN(Расчет!D44*PI()/180)/(SQRT(_sinfi^2+(_cosfi*COS(Азимут!I27*PI()/180))^2)))*180/PI()+ACOS((_sinfi/(SQRT(_sinfi^2+(_cosfi*COS(Азимут!I27*PI()/180))^2))))*180/PI())</f>
        <v>11.765444967792121</v>
      </c>
      <c r="T27" s="73">
        <f>(-1)*(180*_nn1+(-1)^_nn1*ASIN(-(-1)*SIN(Расчет!D44*PI()/180)/(SQRT(_sinfi^2+(_cosfi*COS(Азимут!J27*PI()/180))^2)))*180/PI()+ACOS((_sinfi/(SQRT(_sinfi^2+(_cosfi*COS(Азимут!J27*PI()/180))^2))))*180/PI())</f>
        <v>12.808591552728416</v>
      </c>
      <c r="U27" s="73">
        <f>(-1)*(180*_nn1+(-1)^_nn1*ASIN(-(-1)*SIN(Расчет!D44*PI()/180)/(SQRT(_sinfi^2+(_cosfi*COS(Азимут!K27*PI()/180))^2)))*180/PI()+ACOS((_sinfi/(SQRT(_sinfi^2+(_cosfi*COS(Азимут!K27*PI()/180))^2))))*180/PI())</f>
        <v>13.551062507019964</v>
      </c>
      <c r="V27" s="73">
        <f>(-1)*(180*_nn1+(-1)^_nn1*ASIN(-(-1)*SIN(Расчет!D44*PI()/180)/(SQRT(_sinfi^2+(_cosfi*COS(Азимут!L27*PI()/180))^2)))*180/PI()+ACOS((_sinfi/(SQRT(_sinfi^2+(_cosfi*COS(Азимут!L27*PI()/180))^2))))*180/PI())</f>
        <v>13.995384873720354</v>
      </c>
      <c r="W27" s="110">
        <f>(-1)*(180*_nn1+(-1)^_nn1*ASIN(-(-1)*SIN(Расчет!D44*PI()/180)/(SQRT(_sinfi^2+(_cosfi*COS(Азимут!M27*PI()/180))^2)))*180/PI()+ACOS((_sinfi/(SQRT(_sinfi^2+(_cosfi*COS(Азимут!M27*PI()/180))^2))))*180/PI())</f>
        <v>14.143288506060628</v>
      </c>
    </row>
    <row r="28" spans="1:23">
      <c r="A28" s="46">
        <f>Расчет!A45</f>
        <v>24</v>
      </c>
      <c r="B28" s="3" t="str">
        <f>Расчет!B45</f>
        <v>Январь</v>
      </c>
      <c r="C28" s="31">
        <f>Расчет!C45</f>
        <v>25</v>
      </c>
      <c r="D28" s="116">
        <f>Расчет!U45-Расчет!U45/10</f>
        <v>49.470079190727212</v>
      </c>
      <c r="E28" s="57">
        <f>D28-Расчет!U45/10</f>
        <v>43.973403725090854</v>
      </c>
      <c r="F28" s="57">
        <f>E28-Расчет!U45/10</f>
        <v>38.476728259454497</v>
      </c>
      <c r="G28" s="57">
        <f>F28-Расчет!U45/10</f>
        <v>32.980052793818139</v>
      </c>
      <c r="H28" s="57">
        <f>G28-Расчет!U45/10</f>
        <v>27.483377328181781</v>
      </c>
      <c r="I28" s="57">
        <f>H28-Расчет!U45/10</f>
        <v>21.986701862545424</v>
      </c>
      <c r="J28" s="57">
        <f>I28-Расчет!U45/10</f>
        <v>16.490026396909066</v>
      </c>
      <c r="K28" s="57">
        <f>J28-Расчет!U45/10</f>
        <v>10.993350931272708</v>
      </c>
      <c r="L28" s="57">
        <f>K28-Расчет!U45/10</f>
        <v>5.4966754656363515</v>
      </c>
      <c r="M28" s="117">
        <f>L28-Расчет!U45/10</f>
        <v>0</v>
      </c>
      <c r="N28" s="109">
        <f>(-1)*(180*_nn1+(-1)^_nn1*ASIN(-(-1)*SIN(Расчет!D45*PI()/180)/(SQRT(_sinfi^2+(_cosfi*COS(Азимут!D28*PI()/180))^2)))*180/PI()+ACOS((_sinfi/(SQRT(_sinfi^2+(_cosfi*COS(Азимут!D28*PI()/180))^2))))*180/PI())</f>
        <v>2.0312700331170106</v>
      </c>
      <c r="O28" s="73">
        <f>(-1)*(180*_nn1+(-1)^_nn1*ASIN(-(-1)*SIN(Расчет!D45*PI()/180)/(SQRT(_sinfi^2+(_cosfi*COS(Азимут!E28*PI()/180))^2)))*180/PI()+ACOS((_sinfi/(SQRT(_sinfi^2+(_cosfi*COS(Азимут!E28*PI()/180))^2))))*180/PI())</f>
        <v>4.6276883303849274</v>
      </c>
      <c r="P28" s="73">
        <f>(-1)*(180*_nn1+(-1)^_nn1*ASIN(-(-1)*SIN(Расчет!D45*PI()/180)/(SQRT(_sinfi^2+(_cosfi*COS(Азимут!F28*PI()/180))^2)))*180/PI()+ACOS((_sinfi/(SQRT(_sinfi^2+(_cosfi*COS(Азимут!F28*PI()/180))^2))))*180/PI())</f>
        <v>6.9241637550500741</v>
      </c>
      <c r="Q28" s="73">
        <f>(-1)*(180*_nn1+(-1)^_nn1*ASIN(-(-1)*SIN(Расчет!D45*PI()/180)/(SQRT(_sinfi^2+(_cosfi*COS(Азимут!G28*PI()/180))^2)))*180/PI()+ACOS((_sinfi/(SQRT(_sinfi^2+(_cosfi*COS(Азимут!G28*PI()/180))^2))))*180/PI())</f>
        <v>8.9126900385803367</v>
      </c>
      <c r="R28" s="73">
        <f>(-1)*(180*_nn1+(-1)^_nn1*ASIN(-(-1)*SIN(Расчет!D45*PI()/180)/(SQRT(_sinfi^2+(_cosfi*COS(Азимут!H28*PI()/180))^2)))*180/PI()+ACOS((_sinfi/(SQRT(_sinfi^2+(_cosfi*COS(Азимут!H28*PI()/180))^2))))*180/PI())</f>
        <v>10.590372981351976</v>
      </c>
      <c r="S28" s="73">
        <f>(-1)*(180*_nn1+(-1)^_nn1*ASIN(-(-1)*SIN(Расчет!D45*PI()/180)/(SQRT(_sinfi^2+(_cosfi*COS(Азимут!I28*PI()/180))^2)))*180/PI()+ACOS((_sinfi/(SQRT(_sinfi^2+(_cosfi*COS(Азимут!I28*PI()/180))^2))))*180/PI())</f>
        <v>11.957634356281943</v>
      </c>
      <c r="T28" s="73">
        <f>(-1)*(180*_nn1+(-1)^_nn1*ASIN(-(-1)*SIN(Расчет!D45*PI()/180)/(SQRT(_sinfi^2+(_cosfi*COS(Азимут!J28*PI()/180))^2)))*180/PI()+ACOS((_sinfi/(SQRT(_sinfi^2+(_cosfi*COS(Азимут!J28*PI()/180))^2))))*180/PI())</f>
        <v>13.016706505980579</v>
      </c>
      <c r="U28" s="73">
        <f>(-1)*(180*_nn1+(-1)^_nn1*ASIN(-(-1)*SIN(Расчет!D45*PI()/180)/(SQRT(_sinfi^2+(_cosfi*COS(Азимут!K28*PI()/180))^2)))*180/PI()+ACOS((_sinfi/(SQRT(_sinfi^2+(_cosfi*COS(Азимут!K28*PI()/180))^2))))*180/PI())</f>
        <v>13.77045142662783</v>
      </c>
      <c r="V28" s="73">
        <f>(-1)*(180*_nn1+(-1)^_nn1*ASIN(-(-1)*SIN(Расчет!D45*PI()/180)/(SQRT(_sinfi^2+(_cosfi*COS(Азимут!L28*PI()/180))^2)))*180/PI()+ACOS((_sinfi/(SQRT(_sinfi^2+(_cosfi*COS(Азимут!L28*PI()/180))^2))))*180/PI())</f>
        <v>14.221492417290762</v>
      </c>
      <c r="W28" s="110">
        <f>(-1)*(180*_nn1+(-1)^_nn1*ASIN(-(-1)*SIN(Расчет!D45*PI()/180)/(SQRT(_sinfi^2+(_cosfi*COS(Азимут!M28*PI()/180))^2)))*180/PI()+ACOS((_sinfi/(SQRT(_sinfi^2+(_cosfi*COS(Азимут!M28*PI()/180))^2))))*180/PI())</f>
        <v>14.371627461673768</v>
      </c>
    </row>
    <row r="29" spans="1:23">
      <c r="A29" s="46">
        <f>Расчет!A46</f>
        <v>25</v>
      </c>
      <c r="B29" s="3" t="str">
        <f>Расчет!B46</f>
        <v>Январь</v>
      </c>
      <c r="C29" s="31">
        <f>Расчет!C46</f>
        <v>26</v>
      </c>
      <c r="D29" s="116">
        <f>Расчет!U46-Расчет!U46/10</f>
        <v>49.906782654501868</v>
      </c>
      <c r="E29" s="57">
        <f>D29-Расчет!U46/10</f>
        <v>44.361584581779439</v>
      </c>
      <c r="F29" s="57">
        <f>E29-Расчет!U46/10</f>
        <v>38.816386509057011</v>
      </c>
      <c r="G29" s="57">
        <f>F29-Расчет!U46/10</f>
        <v>33.271188436334583</v>
      </c>
      <c r="H29" s="57">
        <f>G29-Расчет!U46/10</f>
        <v>27.725990363612155</v>
      </c>
      <c r="I29" s="57">
        <f>H29-Расчет!U46/10</f>
        <v>22.180792290889727</v>
      </c>
      <c r="J29" s="57">
        <f>I29-Расчет!U46/10</f>
        <v>16.635594218167299</v>
      </c>
      <c r="K29" s="57">
        <f>J29-Расчет!U46/10</f>
        <v>11.090396145444869</v>
      </c>
      <c r="L29" s="57">
        <f>K29-Расчет!U46/10</f>
        <v>5.5451980727224388</v>
      </c>
      <c r="M29" s="117">
        <f>L29-Расчет!U46/10</f>
        <v>8.8817841970012523E-15</v>
      </c>
      <c r="N29" s="109">
        <f>(-1)*(180*_nn1+(-1)^_nn1*ASIN(-(-1)*SIN(Расчет!D46*PI()/180)/(SQRT(_sinfi^2+(_cosfi*COS(Азимут!D29*PI()/180))^2)))*180/PI()+ACOS((_sinfi/(SQRT(_sinfi^2+(_cosfi*COS(Азимут!D29*PI()/180))^2))))*180/PI())</f>
        <v>2.0743851412973697</v>
      </c>
      <c r="O29" s="73">
        <f>(-1)*(180*_nn1+(-1)^_nn1*ASIN(-(-1)*SIN(Расчет!D46*PI()/180)/(SQRT(_sinfi^2+(_cosfi*COS(Азимут!E29*PI()/180))^2)))*180/PI()+ACOS((_sinfi/(SQRT(_sinfi^2+(_cosfi*COS(Азимут!E29*PI()/180))^2))))*180/PI())</f>
        <v>4.7106193256506401</v>
      </c>
      <c r="P29" s="73">
        <f>(-1)*(180*_nn1+(-1)^_nn1*ASIN(-(-1)*SIN(Расчет!D46*PI()/180)/(SQRT(_sinfi^2+(_cosfi*COS(Азимут!F29*PI()/180))^2)))*180/PI()+ACOS((_sinfi/(SQRT(_sinfi^2+(_cosfi*COS(Азимут!F29*PI()/180))^2))))*180/PI())</f>
        <v>7.042755219899874</v>
      </c>
      <c r="Q29" s="73">
        <f>(-1)*(180*_nn1+(-1)^_nn1*ASIN(-(-1)*SIN(Расчет!D46*PI()/180)/(SQRT(_sinfi^2+(_cosfi*COS(Азимут!G29*PI()/180))^2)))*180/PI()+ACOS((_sinfi/(SQRT(_sinfi^2+(_cosfi*COS(Азимут!G29*PI()/180))^2))))*180/PI())</f>
        <v>9.0622880779782804</v>
      </c>
      <c r="R29" s="73">
        <f>(-1)*(180*_nn1+(-1)^_nn1*ASIN(-(-1)*SIN(Расчет!D46*PI()/180)/(SQRT(_sinfi^2+(_cosfi*COS(Азимут!H29*PI()/180))^2)))*180/PI()+ACOS((_sinfi/(SQRT(_sinfi^2+(_cosfi*COS(Азимут!H29*PI()/180))^2))))*180/PI())</f>
        <v>10.766095123721925</v>
      </c>
      <c r="S29" s="73">
        <f>(-1)*(180*_nn1+(-1)^_nn1*ASIN(-(-1)*SIN(Расчет!D46*PI()/180)/(SQRT(_sinfi^2+(_cosfi*COS(Азимут!I29*PI()/180))^2)))*180/PI()+ACOS((_sinfi/(SQRT(_sinfi^2+(_cosfi*COS(Азимут!I29*PI()/180))^2))))*180/PI())</f>
        <v>12.154551087470537</v>
      </c>
      <c r="T29" s="73">
        <f>(-1)*(180*_nn1+(-1)^_nn1*ASIN(-(-1)*SIN(Расчет!D46*PI()/180)/(SQRT(_sinfi^2+(_cosfi*COS(Азимут!J29*PI()/180))^2)))*180/PI()+ACOS((_sinfi/(SQRT(_sinfi^2+(_cosfi*COS(Азимут!J29*PI()/180))^2))))*180/PI())</f>
        <v>13.229945899174936</v>
      </c>
      <c r="U29" s="73">
        <f>(-1)*(180*_nn1+(-1)^_nn1*ASIN(-(-1)*SIN(Расчет!D46*PI()/180)/(SQRT(_sinfi^2+(_cosfi*COS(Азимут!K29*PI()/180))^2)))*180/PI()+ACOS((_sinfi/(SQRT(_sinfi^2+(_cosfi*COS(Азимут!K29*PI()/180))^2))))*180/PI())</f>
        <v>13.995243077001362</v>
      </c>
      <c r="V29" s="73">
        <f>(-1)*(180*_nn1+(-1)^_nn1*ASIN(-(-1)*SIN(Расчет!D46*PI()/180)/(SQRT(_sinfi^2+(_cosfi*COS(Азимут!L29*PI()/180))^2)))*180/PI()+ACOS((_sinfi/(SQRT(_sinfi^2+(_cosfi*COS(Азимут!L29*PI()/180))^2))))*180/PI())</f>
        <v>14.45316721970363</v>
      </c>
      <c r="W29" s="110">
        <f>(-1)*(180*_nn1+(-1)^_nn1*ASIN(-(-1)*SIN(Расчет!D46*PI()/180)/(SQRT(_sinfi^2+(_cosfi*COS(Азимут!M29*PI()/180))^2)))*180/PI()+ACOS((_sinfi/(SQRT(_sinfi^2+(_cosfi*COS(Азимут!M29*PI()/180))^2))))*180/PI())</f>
        <v>14.605588081655355</v>
      </c>
    </row>
    <row r="30" spans="1:23">
      <c r="A30" s="46">
        <f>Расчет!A47</f>
        <v>26</v>
      </c>
      <c r="B30" s="3" t="str">
        <f>Расчет!B47</f>
        <v>Январь</v>
      </c>
      <c r="C30" s="31">
        <f>Расчет!C47</f>
        <v>27</v>
      </c>
      <c r="D30" s="116">
        <f>Расчет!U47-Расчет!U47/10</f>
        <v>50.351824641753559</v>
      </c>
      <c r="E30" s="57">
        <f>D30-Расчет!U47/10</f>
        <v>44.757177459336496</v>
      </c>
      <c r="F30" s="57">
        <f>E30-Расчет!U47/10</f>
        <v>39.162530276919433</v>
      </c>
      <c r="G30" s="57">
        <f>F30-Расчет!U47/10</f>
        <v>33.567883094502371</v>
      </c>
      <c r="H30" s="57">
        <f>G30-Расчет!U47/10</f>
        <v>27.973235912085308</v>
      </c>
      <c r="I30" s="57">
        <f>H30-Расчет!U47/10</f>
        <v>22.378588729668245</v>
      </c>
      <c r="J30" s="57">
        <f>I30-Расчет!U47/10</f>
        <v>16.783941547251182</v>
      </c>
      <c r="K30" s="57">
        <f>J30-Расчет!U47/10</f>
        <v>11.189294364834119</v>
      </c>
      <c r="L30" s="57">
        <f>K30-Расчет!U47/10</f>
        <v>5.5946471824170567</v>
      </c>
      <c r="M30" s="117">
        <f>L30-Расчет!U47/10</f>
        <v>0</v>
      </c>
      <c r="N30" s="109">
        <f>(-1)*(180*_nn1+(-1)^_nn1*ASIN(-(-1)*SIN(Расчет!D47*PI()/180)/(SQRT(_sinfi^2+(_cosfi*COS(Азимут!D30*PI()/180))^2)))*180/PI()+ACOS((_sinfi/(SQRT(_sinfi^2+(_cosfi*COS(Азимут!D30*PI()/180))^2))))*180/PI())</f>
        <v>2.11844971460755</v>
      </c>
      <c r="O30" s="73">
        <f>(-1)*(180*_nn1+(-1)^_nn1*ASIN(-(-1)*SIN(Расчет!D47*PI()/180)/(SQRT(_sinfi^2+(_cosfi*COS(Азимут!E30*PI()/180))^2)))*180/PI()+ACOS((_sinfi/(SQRT(_sinfi^2+(_cosfi*COS(Азимут!E30*PI()/180))^2))))*180/PI())</f>
        <v>4.7954315482351149</v>
      </c>
      <c r="P30" s="73">
        <f>(-1)*(180*_nn1+(-1)^_nn1*ASIN(-(-1)*SIN(Расчет!D47*PI()/180)/(SQRT(_sinfi^2+(_cosfi*COS(Азимут!F30*PI()/180))^2)))*180/PI()+ACOS((_sinfi/(SQRT(_sinfi^2+(_cosfi*COS(Азимут!F30*PI()/180))^2))))*180/PI())</f>
        <v>7.1640889103969982</v>
      </c>
      <c r="Q30" s="73">
        <f>(-1)*(180*_nn1+(-1)^_nn1*ASIN(-(-1)*SIN(Расчет!D47*PI()/180)/(SQRT(_sinfi^2+(_cosfi*COS(Азимут!G30*PI()/180))^2)))*180/PI()+ACOS((_sinfi/(SQRT(_sinfi^2+(_cosfi*COS(Азимут!G30*PI()/180))^2))))*180/PI())</f>
        <v>9.2153859806137177</v>
      </c>
      <c r="R30" s="73">
        <f>(-1)*(180*_nn1+(-1)^_nn1*ASIN(-(-1)*SIN(Расчет!D47*PI()/180)/(SQRT(_sinfi^2+(_cosfi*COS(Азимут!H30*PI()/180))^2)))*180/PI()+ACOS((_sinfi/(SQRT(_sinfi^2+(_cosfi*COS(Азимут!H30*PI()/180))^2))))*180/PI())</f>
        <v>10.945955220504715</v>
      </c>
      <c r="S30" s="73">
        <f>(-1)*(180*_nn1+(-1)^_nn1*ASIN(-(-1)*SIN(Расчет!D47*PI()/180)/(SQRT(_sinfi^2+(_cosfi*COS(Азимут!I30*PI()/180))^2)))*180/PI()+ACOS((_sinfi/(SQRT(_sinfi^2+(_cosfi*COS(Азимут!I30*PI()/180))^2))))*180/PI())</f>
        <v>12.356119539108931</v>
      </c>
      <c r="T30" s="73">
        <f>(-1)*(180*_nn1+(-1)^_nn1*ASIN(-(-1)*SIN(Расчет!D47*PI()/180)/(SQRT(_sinfi^2+(_cosfi*COS(Азимут!J30*PI()/180))^2)))*180/PI()+ACOS((_sinfi/(SQRT(_sinfi^2+(_cosfi*COS(Азимут!J30*PI()/180))^2))))*180/PI())</f>
        <v>13.448228415810803</v>
      </c>
      <c r="U30" s="73">
        <f>(-1)*(180*_nn1+(-1)^_nn1*ASIN(-(-1)*SIN(Расчет!D47*PI()/180)/(SQRT(_sinfi^2+(_cosfi*COS(Азимут!K30*PI()/180))^2)))*180/PI()+ACOS((_sinfi/(SQRT(_sinfi^2+(_cosfi*COS(Азимут!K30*PI()/180))^2))))*180/PI())</f>
        <v>14.225351848971627</v>
      </c>
      <c r="V30" s="73">
        <f>(-1)*(180*_nn1+(-1)^_nn1*ASIN(-(-1)*SIN(Расчет!D47*PI()/180)/(SQRT(_sinfi^2+(_cosfi*COS(Азимут!L30*PI()/180))^2)))*180/PI()+ACOS((_sinfi/(SQRT(_sinfi^2+(_cosfi*COS(Азимут!L30*PI()/180))^2))))*180/PI())</f>
        <v>14.690320991536225</v>
      </c>
      <c r="W30" s="110">
        <f>(-1)*(180*_nn1+(-1)^_nn1*ASIN(-(-1)*SIN(Расчет!D47*PI()/180)/(SQRT(_sinfi^2+(_cosfi*COS(Азимут!M30*PI()/180))^2)))*180/PI()+ACOS((_sinfi/(SQRT(_sinfi^2+(_cosfi*COS(Азимут!M30*PI()/180))^2))))*180/PI())</f>
        <v>14.845081164365496</v>
      </c>
    </row>
    <row r="31" spans="1:23">
      <c r="A31" s="46">
        <f>Расчет!A48</f>
        <v>27</v>
      </c>
      <c r="B31" s="3" t="str">
        <f>Расчет!B48</f>
        <v>Январь</v>
      </c>
      <c r="C31" s="31">
        <f>Расчет!C48</f>
        <v>28</v>
      </c>
      <c r="D31" s="116">
        <f>Расчет!U48-Расчет!U48/10</f>
        <v>50.804961327459957</v>
      </c>
      <c r="E31" s="57">
        <f>D31-Расчет!U48/10</f>
        <v>45.159965624408848</v>
      </c>
      <c r="F31" s="57">
        <f>E31-Расчет!U48/10</f>
        <v>39.514969921357739</v>
      </c>
      <c r="G31" s="57">
        <f>F31-Расчет!U48/10</f>
        <v>33.869974218306631</v>
      </c>
      <c r="H31" s="57">
        <f>G31-Расчет!U48/10</f>
        <v>28.224978515255522</v>
      </c>
      <c r="I31" s="57">
        <f>H31-Расчет!U48/10</f>
        <v>22.579982812204413</v>
      </c>
      <c r="J31" s="57">
        <f>I31-Расчет!U48/10</f>
        <v>16.934987109153305</v>
      </c>
      <c r="K31" s="57">
        <f>J31-Расчет!U48/10</f>
        <v>11.289991406102198</v>
      </c>
      <c r="L31" s="57">
        <f>K31-Расчет!U48/10</f>
        <v>5.6449957030510909</v>
      </c>
      <c r="M31" s="117">
        <f>L31-Расчет!U48/10</f>
        <v>-1.5987211554602254E-14</v>
      </c>
      <c r="N31" s="109">
        <f>(-1)*(180*_nn1+(-1)^_nn1*ASIN(-(-1)*SIN(Расчет!D48*PI()/180)/(SQRT(_sinfi^2+(_cosfi*COS(Азимут!D31*PI()/180))^2)))*180/PI()+ACOS((_sinfi/(SQRT(_sinfi^2+(_cosfi*COS(Азимут!D31*PI()/180))^2))))*180/PI())</f>
        <v>2.1634405398255865</v>
      </c>
      <c r="O31" s="73">
        <f>(-1)*(180*_nn1+(-1)^_nn1*ASIN(-(-1)*SIN(Расчет!D48*PI()/180)/(SQRT(_sinfi^2+(_cosfi*COS(Азимут!E31*PI()/180))^2)))*180/PI()+ACOS((_sinfi/(SQRT(_sinfi^2+(_cosfi*COS(Азимут!E31*PI()/180))^2))))*180/PI())</f>
        <v>4.8820853764940182</v>
      </c>
      <c r="P31" s="73">
        <f>(-1)*(180*_nn1+(-1)^_nn1*ASIN(-(-1)*SIN(Расчет!D48*PI()/180)/(SQRT(_sinfi^2+(_cosfi*COS(Азимут!F31*PI()/180))^2)))*180/PI()+ACOS((_sinfi/(SQRT(_sinfi^2+(_cosfi*COS(Азимут!F31*PI()/180))^2))))*180/PI())</f>
        <v>7.2881130145938755</v>
      </c>
      <c r="Q31" s="73">
        <f>(-1)*(180*_nn1+(-1)^_nn1*ASIN(-(-1)*SIN(Расчет!D48*PI()/180)/(SQRT(_sinfi^2+(_cosfi*COS(Азимут!G31*PI()/180))^2)))*180/PI()+ACOS((_sinfi/(SQRT(_sinfi^2+(_cosfi*COS(Азимут!G31*PI()/180))^2))))*180/PI())</f>
        <v>9.3719222229921968</v>
      </c>
      <c r="R31" s="73">
        <f>(-1)*(180*_nn1+(-1)^_nn1*ASIN(-(-1)*SIN(Расчет!D48*PI()/180)/(SQRT(_sinfi^2+(_cosfi*COS(Азимут!H31*PI()/180))^2)))*180/PI()+ACOS((_sinfi/(SQRT(_sinfi^2+(_cosfi*COS(Азимут!H31*PI()/180))^2))))*180/PI())</f>
        <v>11.129883576514828</v>
      </c>
      <c r="S31" s="73">
        <f>(-1)*(180*_nn1+(-1)^_nn1*ASIN(-(-1)*SIN(Расчет!D48*PI()/180)/(SQRT(_sinfi^2+(_cosfi*COS(Азимут!I31*PI()/180))^2)))*180/PI()+ACOS((_sinfi/(SQRT(_sinfi^2+(_cosfi*COS(Азимут!I31*PI()/180))^2))))*180/PI())</f>
        <v>12.562263041872455</v>
      </c>
      <c r="T31" s="73">
        <f>(-1)*(180*_nn1+(-1)^_nn1*ASIN(-(-1)*SIN(Расчет!D48*PI()/180)/(SQRT(_sinfi^2+(_cosfi*COS(Азимут!J31*PI()/180))^2)))*180/PI()+ACOS((_sinfi/(SQRT(_sinfi^2+(_cosfi*COS(Азимут!J31*PI()/180))^2))))*180/PI())</f>
        <v>13.671471631810533</v>
      </c>
      <c r="U31" s="73">
        <f>(-1)*(180*_nn1+(-1)^_nn1*ASIN(-(-1)*SIN(Расчет!D48*PI()/180)/(SQRT(_sinfi^2+(_cosfi*COS(Азимут!K31*PI()/180))^2)))*180/PI()+ACOS((_sinfi/(SQRT(_sinfi^2+(_cosfi*COS(Азимут!K31*PI()/180))^2))))*180/PI())</f>
        <v>14.46069097338227</v>
      </c>
      <c r="V31" s="73">
        <f>(-1)*(180*_nn1+(-1)^_nn1*ASIN(-(-1)*SIN(Расчет!D48*PI()/180)/(SQRT(_sinfi^2+(_cosfi*COS(Азимут!L31*PI()/180))^2)))*180/PI()+ACOS((_sinfi/(SQRT(_sinfi^2+(_cosfi*COS(Азимут!L31*PI()/180))^2))))*180/PI())</f>
        <v>14.932864247717106</v>
      </c>
      <c r="W31" s="110">
        <f>(-1)*(180*_nn1+(-1)^_nn1*ASIN(-(-1)*SIN(Расчет!D48*PI()/180)/(SQRT(_sinfi^2+(_cosfi*COS(Азимут!M31*PI()/180))^2)))*180/PI()+ACOS((_sinfi/(SQRT(_sinfi^2+(_cosfi*COS(Азимут!M31*PI()/180))^2))))*180/PI())</f>
        <v>15.090016299879125</v>
      </c>
    </row>
    <row r="32" spans="1:23">
      <c r="A32" s="46">
        <f>Расчет!A49</f>
        <v>28</v>
      </c>
      <c r="B32" s="3" t="str">
        <f>Расчет!B49</f>
        <v>Январь</v>
      </c>
      <c r="C32" s="31">
        <f>Расчет!C49</f>
        <v>29</v>
      </c>
      <c r="D32" s="116">
        <f>Расчет!U49-Расчет!U49/10</f>
        <v>51.26595270520631</v>
      </c>
      <c r="E32" s="57">
        <f>D32-Расчет!U49/10</f>
        <v>45.569735737961167</v>
      </c>
      <c r="F32" s="57">
        <f>E32-Расчет!U49/10</f>
        <v>39.873518770716025</v>
      </c>
      <c r="G32" s="57">
        <f>F32-Расчет!U49/10</f>
        <v>34.177301803470883</v>
      </c>
      <c r="H32" s="57">
        <f>G32-Расчет!U49/10</f>
        <v>28.481084836225737</v>
      </c>
      <c r="I32" s="57">
        <f>H32-Расчет!U49/10</f>
        <v>22.784867868980591</v>
      </c>
      <c r="J32" s="57">
        <f>I32-Расчет!U49/10</f>
        <v>17.088650901735445</v>
      </c>
      <c r="K32" s="57">
        <f>J32-Расчет!U49/10</f>
        <v>11.392433934490299</v>
      </c>
      <c r="L32" s="57">
        <f>K32-Расчет!U49/10</f>
        <v>5.6962169672451539</v>
      </c>
      <c r="M32" s="117">
        <f>L32-Расчет!U49/10</f>
        <v>8.8817841970012523E-15</v>
      </c>
      <c r="N32" s="109">
        <f>(-1)*(180*_nn1+(-1)^_nn1*ASIN(-(-1)*SIN(Расчет!D49*PI()/180)/(SQRT(_sinfi^2+(_cosfi*COS(Азимут!D32*PI()/180))^2)))*180/PI()+ACOS((_sinfi/(SQRT(_sinfi^2+(_cosfi*COS(Азимут!D32*PI()/180))^2))))*180/PI())</f>
        <v>2.2093339551761062</v>
      </c>
      <c r="O32" s="73">
        <f>(-1)*(180*_nn1+(-1)^_nn1*ASIN(-(-1)*SIN(Расчет!D49*PI()/180)/(SQRT(_sinfi^2+(_cosfi*COS(Азимут!E32*PI()/180))^2)))*180/PI()+ACOS((_sinfi/(SQRT(_sinfi^2+(_cosfi*COS(Азимут!E32*PI()/180))^2))))*180/PI())</f>
        <v>4.970540497260771</v>
      </c>
      <c r="P32" s="73">
        <f>(-1)*(180*_nn1+(-1)^_nn1*ASIN(-(-1)*SIN(Расчет!D49*PI()/180)/(SQRT(_sinfi^2+(_cosfi*COS(Азимут!F32*PI()/180))^2)))*180/PI()+ACOS((_sinfi/(SQRT(_sinfi^2+(_cosfi*COS(Азимут!F32*PI()/180))^2))))*180/PI())</f>
        <v>7.4147749092952324</v>
      </c>
      <c r="Q32" s="73">
        <f>(-1)*(180*_nn1+(-1)^_nn1*ASIN(-(-1)*SIN(Расчет!D49*PI()/180)/(SQRT(_sinfi^2+(_cosfi*COS(Азимут!G32*PI()/180))^2)))*180/PI()+ACOS((_sinfi/(SQRT(_sinfi^2+(_cosfi*COS(Азимут!G32*PI()/180))^2))))*180/PI())</f>
        <v>9.5318344050856467</v>
      </c>
      <c r="R32" s="73">
        <f>(-1)*(180*_nn1+(-1)^_nn1*ASIN(-(-1)*SIN(Расчет!D49*PI()/180)/(SQRT(_sinfi^2+(_cosfi*COS(Азимут!H32*PI()/180))^2)))*180/PI()+ACOS((_sinfi/(SQRT(_sinfi^2+(_cosfi*COS(Азимут!H32*PI()/180))^2))))*180/PI())</f>
        <v>11.317809568424565</v>
      </c>
      <c r="S32" s="73">
        <f>(-1)*(180*_nn1+(-1)^_nn1*ASIN(-(-1)*SIN(Расчет!D49*PI()/180)/(SQRT(_sinfi^2+(_cosfi*COS(Азимут!I32*PI()/180))^2)))*180/PI()+ACOS((_sinfi/(SQRT(_sinfi^2+(_cosfi*COS(Азимут!I32*PI()/180))^2))))*180/PI())</f>
        <v>12.772903944765858</v>
      </c>
      <c r="T32" s="73">
        <f>(-1)*(180*_nn1+(-1)^_nn1*ASIN(-(-1)*SIN(Расчет!D49*PI()/180)/(SQRT(_sinfi^2+(_cosfi*COS(Азимут!J32*PI()/180))^2)))*180/PI()+ACOS((_sinfi/(SQRT(_sinfi^2+(_cosfi*COS(Азимут!J32*PI()/180))^2))))*180/PI())</f>
        <v>13.899592086459222</v>
      </c>
      <c r="U32" s="73">
        <f>(-1)*(180*_nn1+(-1)^_nn1*ASIN(-(-1)*SIN(Расчет!D49*PI()/180)/(SQRT(_sinfi^2+(_cosfi*COS(Азимут!K32*PI()/180))^2)))*180/PI()+ACOS((_sinfi/(SQRT(_sinfi^2+(_cosfi*COS(Азимут!K32*PI()/180))^2))))*180/PI())</f>
        <v>14.70117259579186</v>
      </c>
      <c r="V32" s="73">
        <f>(-1)*(180*_nn1+(-1)^_nn1*ASIN(-(-1)*SIN(Расчет!D49*PI()/180)/(SQRT(_sinfi^2+(_cosfi*COS(Азимут!L32*PI()/180))^2)))*180/PI()+ACOS((_sinfi/(SQRT(_sinfi^2+(_cosfi*COS(Азимут!L32*PI()/180))^2))))*180/PI())</f>
        <v>15.180706384406847</v>
      </c>
      <c r="W32" s="110">
        <f>(-1)*(180*_nn1+(-1)^_nn1*ASIN(-(-1)*SIN(Расчет!D49*PI()/180)/(SQRT(_sinfi^2+(_cosfi*COS(Азимут!M32*PI()/180))^2)))*180/PI()+ACOS((_sinfi/(SQRT(_sinfi^2+(_cosfi*COS(Азимут!M32*PI()/180))^2))))*180/PI())</f>
        <v>15.340301947579974</v>
      </c>
    </row>
    <row r="33" spans="1:23">
      <c r="A33" s="46">
        <f>Расчет!A50</f>
        <v>29</v>
      </c>
      <c r="B33" s="3" t="str">
        <f>Расчет!B50</f>
        <v>Январь</v>
      </c>
      <c r="C33" s="31">
        <f>Расчет!C50</f>
        <v>30</v>
      </c>
      <c r="D33" s="116">
        <f>Расчет!U50-Расчет!U50/10</f>
        <v>51.734562771280665</v>
      </c>
      <c r="E33" s="57">
        <f>D33-Расчет!U50/10</f>
        <v>45.986278018916146</v>
      </c>
      <c r="F33" s="57">
        <f>E33-Расчет!U50/10</f>
        <v>40.237993266551626</v>
      </c>
      <c r="G33" s="57">
        <f>F33-Расчет!U50/10</f>
        <v>34.489708514187107</v>
      </c>
      <c r="H33" s="57">
        <f>G33-Расчет!U50/10</f>
        <v>28.741423761822588</v>
      </c>
      <c r="I33" s="57">
        <f>H33-Расчет!U50/10</f>
        <v>22.993139009458069</v>
      </c>
      <c r="J33" s="57">
        <f>I33-Расчет!U50/10</f>
        <v>17.24485425709355</v>
      </c>
      <c r="K33" s="57">
        <f>J33-Расчет!U50/10</f>
        <v>11.496569504729031</v>
      </c>
      <c r="L33" s="57">
        <f>K33-Расчет!U50/10</f>
        <v>5.7482847523645129</v>
      </c>
      <c r="M33" s="117">
        <f>L33-Расчет!U50/10</f>
        <v>0</v>
      </c>
      <c r="N33" s="109">
        <f>(-1)*(180*_nn1+(-1)^_nn1*ASIN(-(-1)*SIN(Расчет!D50*PI()/180)/(SQRT(_sinfi^2+(_cosfi*COS(Азимут!D33*PI()/180))^2)))*180/PI()+ACOS((_sinfi/(SQRT(_sinfi^2+(_cosfi*COS(Азимут!D33*PI()/180))^2))))*180/PI())</f>
        <v>2.2561058636144082</v>
      </c>
      <c r="O33" s="73">
        <f>(-1)*(180*_nn1+(-1)^_nn1*ASIN(-(-1)*SIN(Расчет!D50*PI()/180)/(SQRT(_sinfi^2+(_cosfi*COS(Азимут!E33*PI()/180))^2)))*180/PI()+ACOS((_sinfi/(SQRT(_sinfi^2+(_cosfi*COS(Азимут!E33*PI()/180))^2))))*180/PI())</f>
        <v>5.0607559308402301</v>
      </c>
      <c r="P33" s="73">
        <f>(-1)*(180*_nn1+(-1)^_nn1*ASIN(-(-1)*SIN(Расчет!D50*PI()/180)/(SQRT(_sinfi^2+(_cosfi*COS(Азимут!F33*PI()/180))^2)))*180/PI()+ACOS((_sinfi/(SQRT(_sinfi^2+(_cosfi*COS(Азимут!F33*PI()/180))^2))))*180/PI())</f>
        <v>7.5440211966769652</v>
      </c>
      <c r="Q33" s="73">
        <f>(-1)*(180*_nn1+(-1)^_nn1*ASIN(-(-1)*SIN(Расчет!D50*PI()/180)/(SQRT(_sinfi^2+(_cosfi*COS(Азимут!G33*PI()/180))^2)))*180/PI()+ACOS((_sinfi/(SQRT(_sinfi^2+(_cosfi*COS(Азимут!G33*PI()/180))^2))))*180/PI())</f>
        <v>9.6950592977991619</v>
      </c>
      <c r="R33" s="73">
        <f>(-1)*(180*_nn1+(-1)^_nn1*ASIN(-(-1)*SIN(Расчет!D50*PI()/180)/(SQRT(_sinfi^2+(_cosfi*COS(Азимут!H33*PI()/180))^2)))*180/PI()+ACOS((_sinfi/(SQRT(_sinfi^2+(_cosfi*COS(Азимут!H33*PI()/180))^2))))*180/PI())</f>
        <v>11.509661701474045</v>
      </c>
      <c r="S33" s="73">
        <f>(-1)*(180*_nn1+(-1)^_nn1*ASIN(-(-1)*SIN(Расчет!D50*PI()/180)/(SQRT(_sinfi^2+(_cosfi*COS(Азимут!I33*PI()/180))^2)))*180/PI()+ACOS((_sinfi/(SQRT(_sinfi^2+(_cosfi*COS(Азимут!I33*PI()/180))^2))))*180/PI())</f>
        <v>12.987963679119133</v>
      </c>
      <c r="T33" s="73">
        <f>(-1)*(180*_nn1+(-1)^_nn1*ASIN(-(-1)*SIN(Расчет!D50*PI()/180)/(SQRT(_sinfi^2+(_cosfi*COS(Азимут!J33*PI()/180))^2)))*180/PI()+ACOS((_sinfi/(SQRT(_sinfi^2+(_cosfi*COS(Азимут!J33*PI()/180))^2))))*180/PI())</f>
        <v>14.132505351768231</v>
      </c>
      <c r="U33" s="73">
        <f>(-1)*(180*_nn1+(-1)^_nn1*ASIN(-(-1)*SIN(Расчет!D50*PI()/180)/(SQRT(_sinfi^2+(_cosfi*COS(Азимут!K33*PI()/180))^2)))*180/PI()+ACOS((_sinfi/(SQRT(_sinfi^2+(_cosfi*COS(Азимут!K33*PI()/180))^2))))*180/PI())</f>
        <v>14.946707849481754</v>
      </c>
      <c r="V33" s="73">
        <f>(-1)*(180*_nn1+(-1)^_nn1*ASIN(-(-1)*SIN(Расчет!D50*PI()/180)/(SQRT(_sinfi^2+(_cosfi*COS(Азимут!L33*PI()/180))^2)))*180/PI()+ACOS((_sinfi/(SQRT(_sinfi^2+(_cosfi*COS(Азимут!L33*PI()/180))^2))))*180/PI())</f>
        <v>15.433755754114969</v>
      </c>
      <c r="W33" s="110">
        <f>(-1)*(180*_nn1+(-1)^_nn1*ASIN(-(-1)*SIN(Расчет!D50*PI()/180)/(SQRT(_sinfi^2+(_cosfi*COS(Азимут!M33*PI()/180))^2)))*180/PI()+ACOS((_sinfi/(SQRT(_sinfi^2+(_cosfi*COS(Азимут!M33*PI()/180))^2))))*180/PI())</f>
        <v>15.595845511968207</v>
      </c>
    </row>
    <row r="34" spans="1:23">
      <c r="A34" s="46">
        <f>Расчет!A51</f>
        <v>30</v>
      </c>
      <c r="B34" s="3" t="str">
        <f>Расчет!B51</f>
        <v>Январь</v>
      </c>
      <c r="C34" s="31">
        <f>Расчет!C51</f>
        <v>31</v>
      </c>
      <c r="D34" s="116">
        <f>Расчет!U51-Расчет!U51/10</f>
        <v>52.210559678440291</v>
      </c>
      <c r="E34" s="57">
        <f>D34-Расчет!U51/10</f>
        <v>46.409386380835812</v>
      </c>
      <c r="F34" s="57">
        <f>E34-Расчет!U51/10</f>
        <v>40.608213083231334</v>
      </c>
      <c r="G34" s="57">
        <f>F34-Расчет!U51/10</f>
        <v>34.807039785626856</v>
      </c>
      <c r="H34" s="57">
        <f>G34-Расчет!U51/10</f>
        <v>29.005866488022377</v>
      </c>
      <c r="I34" s="57">
        <f>H34-Расчет!U51/10</f>
        <v>23.204693190417899</v>
      </c>
      <c r="J34" s="57">
        <f>I34-Расчет!U51/10</f>
        <v>17.403519892813421</v>
      </c>
      <c r="K34" s="57">
        <f>J34-Расчет!U51/10</f>
        <v>11.602346595208944</v>
      </c>
      <c r="L34" s="57">
        <f>K34-Расчет!U51/10</f>
        <v>5.8011732976044676</v>
      </c>
      <c r="M34" s="117">
        <f>L34-Расчет!U51/10</f>
        <v>-8.8817841970012523E-15</v>
      </c>
      <c r="N34" s="109">
        <f>(-1)*(180*_nn1+(-1)^_nn1*ASIN(-(-1)*SIN(Расчет!D51*PI()/180)/(SQRT(_sinfi^2+(_cosfi*COS(Азимут!D34*PI()/180))^2)))*180/PI()+ACOS((_sinfi/(SQRT(_sinfi^2+(_cosfi*COS(Азимут!D34*PI()/180))^2))))*180/PI())</f>
        <v>2.30373174611384</v>
      </c>
      <c r="O34" s="73">
        <f>(-1)*(180*_nn1+(-1)^_nn1*ASIN(-(-1)*SIN(Расчет!D51*PI()/180)/(SQRT(_sinfi^2+(_cosfi*COS(Азимут!E34*PI()/180))^2)))*180/PI()+ACOS((_sinfi/(SQRT(_sinfi^2+(_cosfi*COS(Азимут!E34*PI()/180))^2))))*180/PI())</f>
        <v>5.1526900556766861</v>
      </c>
      <c r="P34" s="73">
        <f>(-1)*(180*_nn1+(-1)^_nn1*ASIN(-(-1)*SIN(Расчет!D51*PI()/180)/(SQRT(_sinfi^2+(_cosfi*COS(Азимут!F34*PI()/180))^2)))*180/PI()+ACOS((_sinfi/(SQRT(_sinfi^2+(_cosfi*COS(Азимут!F34*PI()/180))^2))))*180/PI())</f>
        <v>7.6757977402096174</v>
      </c>
      <c r="Q34" s="73">
        <f>(-1)*(180*_nn1+(-1)^_nn1*ASIN(-(-1)*SIN(Расчет!D51*PI()/180)/(SQRT(_sinfi^2+(_cosfi*COS(Азимут!G34*PI()/180))^2)))*180/PI()+ACOS((_sinfi/(SQRT(_sinfi^2+(_cosfi*COS(Азимут!G34*PI()/180))^2))))*180/PI())</f>
        <v>9.8615328894168215</v>
      </c>
      <c r="R34" s="73">
        <f>(-1)*(180*_nn1+(-1)^_nn1*ASIN(-(-1)*SIN(Расчет!D51*PI()/180)/(SQRT(_sinfi^2+(_cosfi*COS(Азимут!H34*PI()/180))^2)))*180/PI()+ACOS((_sinfi/(SQRT(_sinfi^2+(_cosfi*COS(Азимут!H34*PI()/180))^2))))*180/PI())</f>
        <v>11.705367664885699</v>
      </c>
      <c r="S34" s="73">
        <f>(-1)*(180*_nn1+(-1)^_nn1*ASIN(-(-1)*SIN(Расчет!D51*PI()/180)/(SQRT(_sinfi^2+(_cosfi*COS(Азимут!I34*PI()/180))^2)))*180/PI()+ACOS((_sinfi/(SQRT(_sinfi^2+(_cosfi*COS(Азимут!I34*PI()/180))^2))))*180/PI())</f>
        <v>13.207362821062929</v>
      </c>
      <c r="T34" s="73">
        <f>(-1)*(180*_nn1+(-1)^_nn1*ASIN(-(-1)*SIN(Расчет!D51*PI()/180)/(SQRT(_sinfi^2+(_cosfi*COS(Азимут!J34*PI()/180))^2)))*180/PI()+ACOS((_sinfi/(SQRT(_sinfi^2+(_cosfi*COS(Азимут!J34*PI()/180))^2))))*180/PI())</f>
        <v>14.37012610014375</v>
      </c>
      <c r="U34" s="73">
        <f>(-1)*(180*_nn1+(-1)^_nn1*ASIN(-(-1)*SIN(Расчет!D51*PI()/180)/(SQRT(_sinfi^2+(_cosfi*COS(Азимут!K34*PI()/180))^2)))*180/PI()+ACOS((_sinfi/(SQRT(_sinfi^2+(_cosfi*COS(Азимут!K34*PI()/180))^2))))*180/PI())</f>
        <v>15.197206926647084</v>
      </c>
      <c r="V34" s="73">
        <f>(-1)*(180*_nn1+(-1)^_nn1*ASIN(-(-1)*SIN(Расчет!D51*PI()/180)/(SQRT(_sinfi^2+(_cosfi*COS(Азимут!L34*PI()/180))^2)))*180/PI()+ACOS((_sinfi/(SQRT(_sinfi^2+(_cosfi*COS(Азимут!L34*PI()/180))^2))))*180/PI())</f>
        <v>15.691919738928817</v>
      </c>
      <c r="W34" s="110">
        <f>(-1)*(180*_nn1+(-1)^_nn1*ASIN(-(-1)*SIN(Расчет!D51*PI()/180)/(SQRT(_sinfi^2+(_cosfi*COS(Азимут!M34*PI()/180))^2)))*180/PI()+ACOS((_sinfi/(SQRT(_sinfi^2+(_cosfi*COS(Азимут!M34*PI()/180))^2))))*180/PI())</f>
        <v>15.856553416556039</v>
      </c>
    </row>
    <row r="35" spans="1:23">
      <c r="A35" s="46">
        <f>Расчет!A52</f>
        <v>31</v>
      </c>
      <c r="B35" s="3" t="str">
        <f>Расчет!B52</f>
        <v>Февраль</v>
      </c>
      <c r="C35" s="31">
        <f>Расчет!C52</f>
        <v>1</v>
      </c>
      <c r="D35" s="116">
        <f>Расчет!U52-Расчет!U52/10</f>
        <v>52.693715861343719</v>
      </c>
      <c r="E35" s="57">
        <f>D35-Расчет!U52/10</f>
        <v>46.838858543416642</v>
      </c>
      <c r="F35" s="57">
        <f>E35-Расчет!U52/10</f>
        <v>40.984001225489564</v>
      </c>
      <c r="G35" s="57">
        <f>F35-Расчет!U52/10</f>
        <v>35.129143907562487</v>
      </c>
      <c r="H35" s="57">
        <f>G35-Расчет!U52/10</f>
        <v>29.274286589635409</v>
      </c>
      <c r="I35" s="57">
        <f>H35-Расчет!U52/10</f>
        <v>23.419429271708331</v>
      </c>
      <c r="J35" s="57">
        <f>I35-Расчет!U52/10</f>
        <v>17.564571953781254</v>
      </c>
      <c r="K35" s="57">
        <f>J35-Расчет!U52/10</f>
        <v>11.709714635854175</v>
      </c>
      <c r="L35" s="57">
        <f>K35-Расчет!U52/10</f>
        <v>5.8548573179270953</v>
      </c>
      <c r="M35" s="117">
        <f>L35-Расчет!U52/10</f>
        <v>1.5987211554602254E-14</v>
      </c>
      <c r="N35" s="109">
        <f>(-1)*(180*_nn1+(-1)^_nn1*ASIN(-(-1)*SIN(Расчет!D52*PI()/180)/(SQRT(_sinfi^2+(_cosfi*COS(Азимут!D35*PI()/180))^2)))*180/PI()+ACOS((_sinfi/(SQRT(_sinfi^2+(_cosfi*COS(Азимут!D35*PI()/180))^2))))*180/PI())</f>
        <v>2.3521866749423737</v>
      </c>
      <c r="O35" s="73">
        <f>(-1)*(180*_nn1+(-1)^_nn1*ASIN(-(-1)*SIN(Расчет!D52*PI()/180)/(SQRT(_sinfi^2+(_cosfi*COS(Азимут!E35*PI()/180))^2)))*180/PI()+ACOS((_sinfi/(SQRT(_sinfi^2+(_cosfi*COS(Азимут!E35*PI()/180))^2))))*180/PI())</f>
        <v>5.2463006326589721</v>
      </c>
      <c r="P35" s="73">
        <f>(-1)*(180*_nn1+(-1)^_nn1*ASIN(-(-1)*SIN(Расчет!D52*PI()/180)/(SQRT(_sinfi^2+(_cosfi*COS(Азимут!F35*PI()/180))^2)))*180/PI()+ACOS((_sinfi/(SQRT(_sinfi^2+(_cosfi*COS(Азимут!F35*PI()/180))^2))))*180/PI())</f>
        <v>7.810049699828653</v>
      </c>
      <c r="Q35" s="73">
        <f>(-1)*(180*_nn1+(-1)^_nn1*ASIN(-(-1)*SIN(Расчет!D52*PI()/180)/(SQRT(_sinfi^2+(_cosfi*COS(Азимут!G35*PI()/180))^2)))*180/PI()+ACOS((_sinfi/(SQRT(_sinfi^2+(_cosfi*COS(Азимут!G35*PI()/180))^2))))*180/PI())</f>
        <v>10.031190430950119</v>
      </c>
      <c r="R35" s="73">
        <f>(-1)*(180*_nn1+(-1)^_nn1*ASIN(-(-1)*SIN(Расчет!D52*PI()/180)/(SQRT(_sinfi^2+(_cosfi*COS(Азимут!H35*PI()/180))^2)))*180/PI()+ACOS((_sinfi/(SQRT(_sinfi^2+(_cosfi*COS(Азимут!H35*PI()/180))^2))))*180/PI())</f>
        <v>11.904854385893799</v>
      </c>
      <c r="S35" s="73">
        <f>(-1)*(180*_nn1+(-1)^_nn1*ASIN(-(-1)*SIN(Расчет!D52*PI()/180)/(SQRT(_sinfi^2+(_cosfi*COS(Азимут!I35*PI()/180))^2)))*180/PI()+ACOS((_sinfi/(SQRT(_sinfi^2+(_cosfi*COS(Азимут!I35*PI()/180))^2))))*180/PI())</f>
        <v>13.431021152383494</v>
      </c>
      <c r="T35" s="73">
        <f>(-1)*(180*_nn1+(-1)^_nn1*ASIN(-(-1)*SIN(Расчет!D52*PI()/180)/(SQRT(_sinfi^2+(_cosfi*COS(Азимут!J35*PI()/180))^2)))*180/PI()+ACOS((_sinfi/(SQRT(_sinfi^2+(_cosfi*COS(Азимут!J35*PI()/180))^2))))*180/PI())</f>
        <v>14.612368170254797</v>
      </c>
      <c r="U35" s="73">
        <f>(-1)*(180*_nn1+(-1)^_nn1*ASIN(-(-1)*SIN(Расчет!D52*PI()/180)/(SQRT(_sinfi^2+(_cosfi*COS(Азимут!K35*PI()/180))^2)))*180/PI()+ACOS((_sinfi/(SQRT(_sinfi^2+(_cosfi*COS(Азимут!K35*PI()/180))^2))))*180/PI())</f>
        <v>15.452579147660799</v>
      </c>
      <c r="V35" s="73">
        <f>(-1)*(180*_nn1+(-1)^_nn1*ASIN(-(-1)*SIN(Расчет!D52*PI()/180)/(SQRT(_sinfi^2+(_cosfi*COS(Азимут!L35*PI()/180))^2)))*180/PI()+ACOS((_sinfi/(SQRT(_sinfi^2+(_cosfi*COS(Азимут!L35*PI()/180))^2))))*180/PI())</f>
        <v>15.955104821740861</v>
      </c>
      <c r="W35" s="110">
        <f>(-1)*(180*_nn1+(-1)^_nn1*ASIN(-(-1)*SIN(Расчет!D52*PI()/180)/(SQRT(_sinfi^2+(_cosfi*COS(Азимут!M35*PI()/180))^2)))*180/PI()+ACOS((_sinfi/(SQRT(_sinfi^2+(_cosfi*COS(Азимут!M35*PI()/180))^2))))*180/PI())</f>
        <v>16.122331175737827</v>
      </c>
    </row>
    <row r="36" spans="1:23">
      <c r="A36" s="46">
        <f>Расчет!A53</f>
        <v>32</v>
      </c>
      <c r="B36" s="3" t="str">
        <f>Расчет!B53</f>
        <v>Февраль</v>
      </c>
      <c r="C36" s="31">
        <f>Расчет!C53</f>
        <v>2</v>
      </c>
      <c r="D36" s="116">
        <f>Расчет!U53-Расчет!U53/10</f>
        <v>53.183808135639715</v>
      </c>
      <c r="E36" s="57">
        <f>D36-Расчет!U53/10</f>
        <v>47.274496120568635</v>
      </c>
      <c r="F36" s="57">
        <f>E36-Расчет!U53/10</f>
        <v>41.365184105497555</v>
      </c>
      <c r="G36" s="57">
        <f>F36-Расчет!U53/10</f>
        <v>35.455872090426475</v>
      </c>
      <c r="H36" s="57">
        <f>G36-Расчет!U53/10</f>
        <v>29.546560075355394</v>
      </c>
      <c r="I36" s="57">
        <f>H36-Расчет!U53/10</f>
        <v>23.637248060284314</v>
      </c>
      <c r="J36" s="57">
        <f>I36-Расчет!U53/10</f>
        <v>17.727936045213234</v>
      </c>
      <c r="K36" s="57">
        <f>J36-Расчет!U53/10</f>
        <v>11.818624030142153</v>
      </c>
      <c r="L36" s="57">
        <f>K36-Расчет!U53/10</f>
        <v>5.9093120150710741</v>
      </c>
      <c r="M36" s="117">
        <f>L36-Расчет!U53/10</f>
        <v>0</v>
      </c>
      <c r="N36" s="109">
        <f>(-1)*(180*_nn1+(-1)^_nn1*ASIN(-(-1)*SIN(Расчет!D53*PI()/180)/(SQRT(_sinfi^2+(_cosfi*COS(Азимут!D36*PI()/180))^2)))*180/PI()+ACOS((_sinfi/(SQRT(_sinfi^2+(_cosfi*COS(Азимут!D36*PI()/180))^2))))*180/PI())</f>
        <v>2.401445326915848</v>
      </c>
      <c r="O36" s="73">
        <f>(-1)*(180*_nn1+(-1)^_nn1*ASIN(-(-1)*SIN(Расчет!D53*PI()/180)/(SQRT(_sinfi^2+(_cosfi*COS(Азимут!E36*PI()/180))^2)))*180/PI()+ACOS((_sinfi/(SQRT(_sinfi^2+(_cosfi*COS(Азимут!E36*PI()/180))^2))))*180/PI())</f>
        <v>5.3415448290280381</v>
      </c>
      <c r="P36" s="73">
        <f>(-1)*(180*_nn1+(-1)^_nn1*ASIN(-(-1)*SIN(Расчет!D53*PI()/180)/(SQRT(_sinfi^2+(_cosfi*COS(Азимут!F36*PI()/180))^2)))*180/PI()+ACOS((_sinfi/(SQRT(_sinfi^2+(_cosfi*COS(Азимут!F36*PI()/180))^2))))*180/PI())</f>
        <v>7.9467215662946842</v>
      </c>
      <c r="Q36" s="73">
        <f>(-1)*(180*_nn1+(-1)^_nn1*ASIN(-(-1)*SIN(Расчет!D53*PI()/180)/(SQRT(_sinfi^2+(_cosfi*COS(Азимут!G36*PI()/180))^2)))*180/PI()+ACOS((_sinfi/(SQRT(_sinfi^2+(_cosfi*COS(Азимут!G36*PI()/180))^2))))*180/PI())</f>
        <v>10.203966480316382</v>
      </c>
      <c r="R36" s="73">
        <f>(-1)*(180*_nn1+(-1)^_nn1*ASIN(-(-1)*SIN(Расчет!D53*PI()/180)/(SQRT(_sinfi^2+(_cosfi*COS(Азимут!H36*PI()/180))^2)))*180/PI()+ACOS((_sinfi/(SQRT(_sinfi^2+(_cosfi*COS(Азимут!H36*PI()/180))^2))))*180/PI())</f>
        <v>12.108048082303497</v>
      </c>
      <c r="S36" s="73">
        <f>(-1)*(180*_nn1+(-1)^_nn1*ASIN(-(-1)*SIN(Расчет!D53*PI()/180)/(SQRT(_sinfi^2+(_cosfi*COS(Азимут!I36*PI()/180))^2)))*180/PI()+ACOS((_sinfi/(SQRT(_sinfi^2+(_cosfi*COS(Азимут!I36*PI()/180))^2))))*180/PI())</f>
        <v>13.658857719666685</v>
      </c>
      <c r="T36" s="73">
        <f>(-1)*(180*_nn1+(-1)^_nn1*ASIN(-(-1)*SIN(Расчет!D53*PI()/180)/(SQRT(_sinfi^2+(_cosfi*COS(Азимут!J36*PI()/180))^2)))*180/PI()+ACOS((_sinfi/(SQRT(_sinfi^2+(_cosfi*COS(Азимут!J36*PI()/180))^2))))*180/PI())</f>
        <v>14.859144631003545</v>
      </c>
      <c r="U36" s="73">
        <f>(-1)*(180*_nn1+(-1)^_nn1*ASIN(-(-1)*SIN(Расчет!D53*PI()/180)/(SQRT(_sinfi^2+(_cosfi*COS(Азимут!K36*PI()/180))^2)))*180/PI()+ACOS((_sinfi/(SQRT(_sinfi^2+(_cosfi*COS(Азимут!K36*PI()/180))^2))))*180/PI())</f>
        <v>15.712733028310339</v>
      </c>
      <c r="V36" s="73">
        <f>(-1)*(180*_nn1+(-1)^_nn1*ASIN(-(-1)*SIN(Расчет!D53*PI()/180)/(SQRT(_sinfi^2+(_cosfi*COS(Азимут!L36*PI()/180))^2)))*180/PI()+ACOS((_sinfi/(SQRT(_sinfi^2+(_cosfi*COS(Азимут!L36*PI()/180))^2))))*180/PI())</f>
        <v>16.223216655374159</v>
      </c>
      <c r="W36" s="110">
        <f>(-1)*(180*_nn1+(-1)^_nn1*ASIN(-(-1)*SIN(Расчет!D53*PI()/180)/(SQRT(_sinfi^2+(_cosfi*COS(Азимут!M36*PI()/180))^2)))*180/PI()+ACOS((_sinfi/(SQRT(_sinfi^2+(_cosfi*COS(Азимут!M36*PI()/180))^2))))*180/PI())</f>
        <v>16.393083464533674</v>
      </c>
    </row>
    <row r="37" spans="1:23">
      <c r="A37" s="46">
        <f>Расчет!A54</f>
        <v>33</v>
      </c>
      <c r="B37" s="3" t="str">
        <f>Расчет!B54</f>
        <v>Февраль</v>
      </c>
      <c r="C37" s="31">
        <f>Расчет!C54</f>
        <v>3</v>
      </c>
      <c r="D37" s="116">
        <f>Расчет!U54-Расчет!U54/10</f>
        <v>53.680617772679398</v>
      </c>
      <c r="E37" s="57">
        <f>D37-Расчет!U54/10</f>
        <v>47.716104686826128</v>
      </c>
      <c r="F37" s="57">
        <f>E37-Расчет!U54/10</f>
        <v>41.751591600972858</v>
      </c>
      <c r="G37" s="57">
        <f>F37-Расчет!U54/10</f>
        <v>35.787078515119589</v>
      </c>
      <c r="H37" s="57">
        <f>G37-Расчет!U54/10</f>
        <v>29.822565429266323</v>
      </c>
      <c r="I37" s="57">
        <f>H37-Расчет!U54/10</f>
        <v>23.858052343413057</v>
      </c>
      <c r="J37" s="57">
        <f>I37-Расчет!U54/10</f>
        <v>17.893539257559791</v>
      </c>
      <c r="K37" s="57">
        <f>J37-Расчет!U54/10</f>
        <v>11.929026171706525</v>
      </c>
      <c r="L37" s="57">
        <f>K37-Расчет!U54/10</f>
        <v>5.964513085853258</v>
      </c>
      <c r="M37" s="117">
        <f>L37-Расчет!U54/10</f>
        <v>-8.8817841970012523E-15</v>
      </c>
      <c r="N37" s="109">
        <f>(-1)*(180*_nn1+(-1)^_nn1*ASIN(-(-1)*SIN(Расчет!D54*PI()/180)/(SQRT(_sinfi^2+(_cosfi*COS(Азимут!D37*PI()/180))^2)))*180/PI()+ACOS((_sinfi/(SQRT(_sinfi^2+(_cosfi*COS(Азимут!D37*PI()/180))^2))))*180/PI())</f>
        <v>2.4514819966162804</v>
      </c>
      <c r="O37" s="73">
        <f>(-1)*(180*_nn1+(-1)^_nn1*ASIN(-(-1)*SIN(Расчет!D54*PI()/180)/(SQRT(_sinfi^2+(_cosfi*COS(Азимут!E37*PI()/180))^2)))*180/PI()+ACOS((_sinfi/(SQRT(_sinfi^2+(_cosfi*COS(Азимут!E37*PI()/180))^2))))*180/PI())</f>
        <v>5.4383792418572625</v>
      </c>
      <c r="P37" s="73">
        <f>(-1)*(180*_nn1+(-1)^_nn1*ASIN(-(-1)*SIN(Расчет!D54*PI()/180)/(SQRT(_sinfi^2+(_cosfi*COS(Азимут!F37*PI()/180))^2)))*180/PI()+ACOS((_sinfi/(SQRT(_sinfi^2+(_cosfi*COS(Азимут!F37*PI()/180))^2))))*180/PI())</f>
        <v>8.0857571946952191</v>
      </c>
      <c r="Q37" s="73">
        <f>(-1)*(180*_nn1+(-1)^_nn1*ASIN(-(-1)*SIN(Расчет!D54*PI()/180)/(SQRT(_sinfi^2+(_cosfi*COS(Азимут!G37*PI()/180))^2)))*180/PI()+ACOS((_sinfi/(SQRT(_sinfi^2+(_cosfi*COS(Азимут!G37*PI()/180))^2))))*180/PI())</f>
        <v>10.379794945284374</v>
      </c>
      <c r="R37" s="73">
        <f>(-1)*(180*_nn1+(-1)^_nn1*ASIN(-(-1)*SIN(Расчет!D54*PI()/180)/(SQRT(_sinfi^2+(_cosfi*COS(Азимут!H37*PI()/180))^2)))*180/PI()+ACOS((_sinfi/(SQRT(_sinfi^2+(_cosfi*COS(Азимут!H37*PI()/180))^2))))*180/PI())</f>
        <v>12.314874313508625</v>
      </c>
      <c r="S37" s="73">
        <f>(-1)*(180*_nn1+(-1)^_nn1*ASIN(-(-1)*SIN(Расчет!D54*PI()/180)/(SQRT(_sinfi^2+(_cosfi*COS(Азимут!I37*PI()/180))^2)))*180/PI()+ACOS((_sinfi/(SQRT(_sinfi^2+(_cosfi*COS(Азимут!I37*PI()/180))^2))))*180/PI())</f>
        <v>13.890790891648578</v>
      </c>
      <c r="T37" s="73">
        <f>(-1)*(180*_nn1+(-1)^_nn1*ASIN(-(-1)*SIN(Расчет!D54*PI()/180)/(SQRT(_sinfi^2+(_cosfi*COS(Азимут!J37*PI()/180))^2)))*180/PI()+ACOS((_sinfi/(SQRT(_sinfi^2+(_cosfi*COS(Азимут!J37*PI()/180))^2))))*180/PI())</f>
        <v>15.110367843512932</v>
      </c>
      <c r="U37" s="73">
        <f>(-1)*(180*_nn1+(-1)^_nn1*ASIN(-(-1)*SIN(Расчет!D54*PI()/180)/(SQRT(_sinfi^2+(_cosfi*COS(Азимут!K37*PI()/180))^2)))*180/PI()+ACOS((_sinfi/(SQRT(_sinfi^2+(_cosfi*COS(Азимут!K37*PI()/180))^2))))*180/PI())</f>
        <v>15.97757634492001</v>
      </c>
      <c r="V37" s="73">
        <f>(-1)*(180*_nn1+(-1)^_nn1*ASIN(-(-1)*SIN(Расчет!D54*PI()/180)/(SQRT(_sinfi^2+(_cosfi*COS(Азимут!L37*PI()/180))^2)))*180/PI()+ACOS((_sinfi/(SQRT(_sinfi^2+(_cosfi*COS(Азимут!L37*PI()/180))^2))))*180/PI())</f>
        <v>16.496160129516397</v>
      </c>
      <c r="W37" s="110">
        <f>(-1)*(180*_nn1+(-1)^_nn1*ASIN(-(-1)*SIN(Расчет!D54*PI()/180)/(SQRT(_sinfi^2+(_cosfi*COS(Азимут!M37*PI()/180))^2)))*180/PI()+ACOS((_sinfi/(SQRT(_sinfi^2+(_cosfi*COS(Азимут!M37*PI()/180))^2))))*180/PI())</f>
        <v>16.668714186116972</v>
      </c>
    </row>
    <row r="38" spans="1:23">
      <c r="A38" s="46">
        <f>Расчет!A55</f>
        <v>34</v>
      </c>
      <c r="B38" s="3" t="str">
        <f>Расчет!B55</f>
        <v>Февраль</v>
      </c>
      <c r="C38" s="31">
        <f>Расчет!C55</f>
        <v>4</v>
      </c>
      <c r="D38" s="116">
        <f>Расчет!U55-Расчет!U55/10</f>
        <v>54.183930551775831</v>
      </c>
      <c r="E38" s="57">
        <f>D38-Расчет!U55/10</f>
        <v>48.163493823800735</v>
      </c>
      <c r="F38" s="57">
        <f>E38-Расчет!U55/10</f>
        <v>42.14305709582564</v>
      </c>
      <c r="G38" s="57">
        <f>F38-Расчет!U55/10</f>
        <v>36.122620367850544</v>
      </c>
      <c r="H38" s="57">
        <f>G38-Расчет!U55/10</f>
        <v>30.102183639875452</v>
      </c>
      <c r="I38" s="57">
        <f>H38-Расчет!U55/10</f>
        <v>24.08174691190036</v>
      </c>
      <c r="J38" s="57">
        <f>I38-Расчет!U55/10</f>
        <v>18.061310183925269</v>
      </c>
      <c r="K38" s="57">
        <f>J38-Расчет!U55/10</f>
        <v>12.040873455950177</v>
      </c>
      <c r="L38" s="57">
        <f>K38-Расчет!U55/10</f>
        <v>6.0204367279750839</v>
      </c>
      <c r="M38" s="117">
        <f>L38-Расчет!U55/10</f>
        <v>-8.8817841970012523E-15</v>
      </c>
      <c r="N38" s="109">
        <f>(-1)*(180*_nn1+(-1)^_nn1*ASIN(-(-1)*SIN(Расчет!D55*PI()/180)/(SQRT(_sinfi^2+(_cosfi*COS(Азимут!D38*PI()/180))^2)))*180/PI()+ACOS((_sinfi/(SQRT(_sinfi^2+(_cosfi*COS(Азимут!D38*PI()/180))^2))))*180/PI())</f>
        <v>2.5022706095652438</v>
      </c>
      <c r="O38" s="73">
        <f>(-1)*(180*_nn1+(-1)^_nn1*ASIN(-(-1)*SIN(Расчет!D55*PI()/180)/(SQRT(_sinfi^2+(_cosfi*COS(Азимут!E38*PI()/180))^2)))*180/PI()+ACOS((_sinfi/(SQRT(_sinfi^2+(_cosfi*COS(Азимут!E38*PI()/180))^2))))*180/PI())</f>
        <v>5.5367599210765093</v>
      </c>
      <c r="P38" s="73">
        <f>(-1)*(180*_nn1+(-1)^_nn1*ASIN(-(-1)*SIN(Расчет!D55*PI()/180)/(SQRT(_sinfi^2+(_cosfi*COS(Азимут!F38*PI()/180))^2)))*180/PI()+ACOS((_sinfi/(SQRT(_sinfi^2+(_cosfi*COS(Азимут!F38*PI()/180))^2))))*180/PI())</f>
        <v>8.2270998370417772</v>
      </c>
      <c r="Q38" s="73">
        <f>(-1)*(180*_nn1+(-1)^_nn1*ASIN(-(-1)*SIN(Расчет!D55*PI()/180)/(SQRT(_sinfi^2+(_cosfi*COS(Азимут!G38*PI()/180))^2)))*180/PI()+ACOS((_sinfi/(SQRT(_sinfi^2+(_cosfi*COS(Азимут!G38*PI()/180))^2))))*180/PI())</f>
        <v>10.558609125127447</v>
      </c>
      <c r="R38" s="73">
        <f>(-1)*(180*_nn1+(-1)^_nn1*ASIN(-(-1)*SIN(Расчет!D55*PI()/180)/(SQRT(_sinfi^2+(_cosfi*COS(Азимут!H38*PI()/180))^2)))*180/PI()+ACOS((_sinfi/(SQRT(_sinfi^2+(_cosfi*COS(Азимут!H38*PI()/180))^2))))*180/PI())</f>
        <v>12.525258029897287</v>
      </c>
      <c r="S38" s="73">
        <f>(-1)*(180*_nn1+(-1)^_nn1*ASIN(-(-1)*SIN(Расчет!D55*PI()/180)/(SQRT(_sinfi^2+(_cosfi*COS(Азимут!I38*PI()/180))^2)))*180/PI()+ACOS((_sinfi/(SQRT(_sinfi^2+(_cosfi*COS(Азимут!I38*PI()/180))^2))))*180/PI())</f>
        <v>14.126738414701663</v>
      </c>
      <c r="T38" s="73">
        <f>(-1)*(180*_nn1+(-1)^_nn1*ASIN(-(-1)*SIN(Расчет!D55*PI()/180)/(SQRT(_sinfi^2+(_cosfi*COS(Азимут!J38*PI()/180))^2)))*180/PI()+ACOS((_sinfi/(SQRT(_sinfi^2+(_cosfi*COS(Азимут!J38*PI()/180))^2))))*180/PI())</f>
        <v>15.36594952105574</v>
      </c>
      <c r="U38" s="73">
        <f>(-1)*(180*_nn1+(-1)^_nn1*ASIN(-(-1)*SIN(Расчет!D55*PI()/180)/(SQRT(_sinfi^2+(_cosfi*COS(Азимут!K38*PI()/180))^2)))*180/PI()+ACOS((_sinfi/(SQRT(_sinfi^2+(_cosfi*COS(Азимут!K38*PI()/180))^2))))*180/PI())</f>
        <v>16.247016197281937</v>
      </c>
      <c r="V38" s="73">
        <f>(-1)*(180*_nn1+(-1)^_nn1*ASIN(-(-1)*SIN(Расчет!D55*PI()/180)/(SQRT(_sinfi^2+(_cosfi*COS(Азимут!L38*PI()/180))^2)))*180/PI()+ACOS((_sinfi/(SQRT(_sinfi^2+(_cosfi*COS(Азимут!L38*PI()/180))^2))))*180/PI())</f>
        <v>16.773839435385838</v>
      </c>
      <c r="W38" s="110">
        <f>(-1)*(180*_nn1+(-1)^_nn1*ASIN(-(-1)*SIN(Расчет!D55*PI()/180)/(SQRT(_sinfi^2+(_cosfi*COS(Азимут!M38*PI()/180))^2)))*180/PI()+ACOS((_sinfi/(SQRT(_sinfi^2+(_cosfi*COS(Азимут!M38*PI()/180))^2))))*180/PI())</f>
        <v>16.949126537048386</v>
      </c>
    </row>
    <row r="39" spans="1:23">
      <c r="A39" s="46">
        <f>Расчет!A56</f>
        <v>35</v>
      </c>
      <c r="B39" s="3" t="str">
        <f>Расчет!B56</f>
        <v>Февраль</v>
      </c>
      <c r="C39" s="31">
        <f>Расчет!C56</f>
        <v>5</v>
      </c>
      <c r="D39" s="116">
        <f>Расчет!U56-Расчет!U56/10</f>
        <v>54.693536791878117</v>
      </c>
      <c r="E39" s="57">
        <f>D39-Расчет!U56/10</f>
        <v>48.616477148336102</v>
      </c>
      <c r="F39" s="57">
        <f>E39-Расчет!U56/10</f>
        <v>42.539417504794088</v>
      </c>
      <c r="G39" s="57">
        <f>F39-Расчет!U56/10</f>
        <v>36.462357861252073</v>
      </c>
      <c r="H39" s="57">
        <f>G39-Расчет!U56/10</f>
        <v>30.385298217710059</v>
      </c>
      <c r="I39" s="57">
        <f>H39-Расчет!U56/10</f>
        <v>24.308238574168044</v>
      </c>
      <c r="J39" s="57">
        <f>I39-Расчет!U56/10</f>
        <v>18.231178930626029</v>
      </c>
      <c r="K39" s="57">
        <f>J39-Расчет!U56/10</f>
        <v>12.154119287084017</v>
      </c>
      <c r="L39" s="57">
        <f>K39-Расчет!U56/10</f>
        <v>6.0770596435420039</v>
      </c>
      <c r="M39" s="117">
        <f>L39-Расчет!U56/10</f>
        <v>-8.8817841970012523E-15</v>
      </c>
      <c r="N39" s="109">
        <f>(-1)*(180*_nn1+(-1)^_nn1*ASIN(-(-1)*SIN(Расчет!D56*PI()/180)/(SQRT(_sinfi^2+(_cosfi*COS(Азимут!D39*PI()/180))^2)))*180/PI()+ACOS((_sinfi/(SQRT(_sinfi^2+(_cosfi*COS(Азимут!D39*PI()/180))^2))))*180/PI())</f>
        <v>2.5537847353428731</v>
      </c>
      <c r="O39" s="73">
        <f>(-1)*(180*_nn1+(-1)^_nn1*ASIN(-(-1)*SIN(Расчет!D56*PI()/180)/(SQRT(_sinfi^2+(_cosfi*COS(Азимут!E39*PI()/180))^2)))*180/PI()+ACOS((_sinfi/(SQRT(_sinfi^2+(_cosfi*COS(Азимут!E39*PI()/180))^2))))*180/PI())</f>
        <v>5.6366423920150339</v>
      </c>
      <c r="P39" s="73">
        <f>(-1)*(180*_nn1+(-1)^_nn1*ASIN(-(-1)*SIN(Расчет!D56*PI()/180)/(SQRT(_sinfi^2+(_cosfi*COS(Азимут!F39*PI()/180))^2)))*180/PI()+ACOS((_sinfi/(SQRT(_sinfi^2+(_cosfi*COS(Азимут!F39*PI()/180))^2))))*180/PI())</f>
        <v>8.3706921739234872</v>
      </c>
      <c r="Q39" s="73">
        <f>(-1)*(180*_nn1+(-1)^_nn1*ASIN(-(-1)*SIN(Расчет!D56*PI()/180)/(SQRT(_sinfi^2+(_cosfi*COS(Азимут!G39*PI()/180))^2)))*180/PI()+ACOS((_sinfi/(SQRT(_sinfi^2+(_cosfi*COS(Азимут!G39*PI()/180))^2))))*180/PI())</f>
        <v>10.740341750934647</v>
      </c>
      <c r="R39" s="73">
        <f>(-1)*(180*_nn1+(-1)^_nn1*ASIN(-(-1)*SIN(Расчет!D56*PI()/180)/(SQRT(_sinfi^2+(_cosfi*COS(Азимут!H39*PI()/180))^2)))*180/PI()+ACOS((_sinfi/(SQRT(_sinfi^2+(_cosfi*COS(Азимут!H39*PI()/180))^2))))*180/PI())</f>
        <v>12.739123620591016</v>
      </c>
      <c r="S39" s="73">
        <f>(-1)*(180*_nn1+(-1)^_nn1*ASIN(-(-1)*SIN(Расчет!D56*PI()/180)/(SQRT(_sinfi^2+(_cosfi*COS(Азимут!I39*PI()/180))^2)))*180/PI()+ACOS((_sinfi/(SQRT(_sinfi^2+(_cosfi*COS(Азимут!I39*PI()/180))^2))))*180/PI())</f>
        <v>14.366617466393166</v>
      </c>
      <c r="T39" s="73">
        <f>(-1)*(180*_nn1+(-1)^_nn1*ASIN(-(-1)*SIN(Расчет!D56*PI()/180)/(SQRT(_sinfi^2+(_cosfi*COS(Азимут!J39*PI()/180))^2)))*180/PI()+ACOS((_sinfi/(SQRT(_sinfi^2+(_cosfi*COS(Азимут!J39*PI()/180))^2))))*180/PI())</f>
        <v>15.625800786860935</v>
      </c>
      <c r="U39" s="73">
        <f>(-1)*(180*_nn1+(-1)^_nn1*ASIN(-(-1)*SIN(Расчет!D56*PI()/180)/(SQRT(_sinfi^2+(_cosfi*COS(Азимут!K39*PI()/180))^2)))*180/PI()+ACOS((_sinfi/(SQRT(_sinfi^2+(_cosfi*COS(Азимут!K39*PI()/180))^2))))*180/PI())</f>
        <v>16.52095906932945</v>
      </c>
      <c r="V39" s="73">
        <f>(-1)*(180*_nn1+(-1)^_nn1*ASIN(-(-1)*SIN(Расчет!D56*PI()/180)/(SQRT(_sinfi^2+(_cosfi*COS(Азимут!L39*PI()/180))^2)))*180/PI()+ACOS((_sinfi/(SQRT(_sinfi^2+(_cosfi*COS(Азимут!L39*PI()/180))^2))))*180/PI())</f>
        <v>17.056158128062464</v>
      </c>
      <c r="W39" s="110">
        <f>(-1)*(180*_nn1+(-1)^_nn1*ASIN(-(-1)*SIN(Расчет!D56*PI()/180)/(SQRT(_sinfi^2+(_cosfi*COS(Азимут!M39*PI()/180))^2)))*180/PI()+ACOS((_sinfi/(SQRT(_sinfi^2+(_cosfi*COS(Азимут!M39*PI()/180))^2))))*180/PI())</f>
        <v>17.234223070150193</v>
      </c>
    </row>
    <row r="40" spans="1:23">
      <c r="A40" s="46">
        <f>Расчет!A57</f>
        <v>36</v>
      </c>
      <c r="B40" s="3" t="str">
        <f>Расчет!B57</f>
        <v>Февраль</v>
      </c>
      <c r="C40" s="31">
        <f>Расчет!C57</f>
        <v>6</v>
      </c>
      <c r="D40" s="116">
        <f>Расчет!U57-Расчет!U57/10</f>
        <v>55.209231364460294</v>
      </c>
      <c r="E40" s="57">
        <f>D40-Расчет!U57/10</f>
        <v>49.074872323964705</v>
      </c>
      <c r="F40" s="57">
        <f>E40-Расчет!U57/10</f>
        <v>42.940513283469116</v>
      </c>
      <c r="G40" s="57">
        <f>F40-Расчет!U57/10</f>
        <v>36.806154242973527</v>
      </c>
      <c r="H40" s="57">
        <f>G40-Расчет!U57/10</f>
        <v>30.671795202477938</v>
      </c>
      <c r="I40" s="57">
        <f>H40-Расчет!U57/10</f>
        <v>24.537436161982349</v>
      </c>
      <c r="J40" s="57">
        <f>I40-Расчет!U57/10</f>
        <v>18.40307712148676</v>
      </c>
      <c r="K40" s="57">
        <f>J40-Расчет!U57/10</f>
        <v>12.268718080991171</v>
      </c>
      <c r="L40" s="57">
        <f>K40-Расчет!U57/10</f>
        <v>6.1343590404955828</v>
      </c>
      <c r="M40" s="117">
        <f>L40-Расчет!U57/10</f>
        <v>0</v>
      </c>
      <c r="N40" s="109">
        <f>(-1)*(180*_nn1+(-1)^_nn1*ASIN(-(-1)*SIN(Расчет!D57*PI()/180)/(SQRT(_sinfi^2+(_cosfi*COS(Азимут!D40*PI()/180))^2)))*180/PI()+ACOS((_sinfi/(SQRT(_sinfi^2+(_cosfi*COS(Азимут!D40*PI()/180))^2))))*180/PI())</f>
        <v>2.6059976006446277</v>
      </c>
      <c r="O40" s="73">
        <f>(-1)*(180*_nn1+(-1)^_nn1*ASIN(-(-1)*SIN(Расчет!D57*PI()/180)/(SQRT(_sinfi^2+(_cosfi*COS(Азимут!E40*PI()/180))^2)))*180/PI()+ACOS((_sinfi/(SQRT(_sinfi^2+(_cosfi*COS(Азимут!E40*PI()/180))^2))))*180/PI())</f>
        <v>5.7379816774429742</v>
      </c>
      <c r="P40" s="73">
        <f>(-1)*(180*_nn1+(-1)^_nn1*ASIN(-(-1)*SIN(Расчет!D57*PI()/180)/(SQRT(_sinfi^2+(_cosfi*COS(Азимут!F40*PI()/180))^2)))*180/PI()+ACOS((_sinfi/(SQRT(_sinfi^2+(_cosfi*COS(Азимут!F40*PI()/180))^2))))*180/PI())</f>
        <v>8.516476345180763</v>
      </c>
      <c r="Q40" s="73">
        <f>(-1)*(180*_nn1+(-1)^_nn1*ASIN(-(-1)*SIN(Расчет!D57*PI()/180)/(SQRT(_sinfi^2+(_cosfi*COS(Азимут!G40*PI()/180))^2)))*180/PI()+ACOS((_sinfi/(SQRT(_sinfi^2+(_cosfi*COS(Азимут!G40*PI()/180))^2))))*180/PI())</f>
        <v>10.924925024533792</v>
      </c>
      <c r="R40" s="73">
        <f>(-1)*(180*_nn1+(-1)^_nn1*ASIN(-(-1)*SIN(Расчет!D57*PI()/180)/(SQRT(_sinfi^2+(_cosfi*COS(Азимут!H40*PI()/180))^2)))*180/PI()+ACOS((_sinfi/(SQRT(_sinfi^2+(_cosfi*COS(Азимут!H40*PI()/180))^2))))*180/PI())</f>
        <v>12.956394959463239</v>
      </c>
      <c r="S40" s="73">
        <f>(-1)*(180*_nn1+(-1)^_nn1*ASIN(-(-1)*SIN(Расчет!D57*PI()/180)/(SQRT(_sinfi^2+(_cosfi*COS(Азимут!I40*PI()/180))^2)))*180/PI()+ACOS((_sinfi/(SQRT(_sinfi^2+(_cosfi*COS(Азимут!I40*PI()/180))^2))))*180/PI())</f>
        <v>14.610344707061927</v>
      </c>
      <c r="T40" s="73">
        <f>(-1)*(180*_nn1+(-1)^_nn1*ASIN(-(-1)*SIN(Расчет!D57*PI()/180)/(SQRT(_sinfi^2+(_cosfi*COS(Азимут!J40*PI()/180))^2)))*180/PI()+ACOS((_sinfi/(SQRT(_sinfi^2+(_cosfi*COS(Азимут!J40*PI()/180))^2))))*180/PI())</f>
        <v>15.889832229741444</v>
      </c>
      <c r="U40" s="73">
        <f>(-1)*(180*_nn1+(-1)^_nn1*ASIN(-(-1)*SIN(Расчет!D57*PI()/180)/(SQRT(_sinfi^2+(_cosfi*COS(Азимут!K40*PI()/180))^2)))*180/PI()+ACOS((_sinfi/(SQRT(_sinfi^2+(_cosfi*COS(Азимут!K40*PI()/180))^2))))*180/PI())</f>
        <v>16.799310887497768</v>
      </c>
      <c r="V40" s="73">
        <f>(-1)*(180*_nn1+(-1)^_nn1*ASIN(-(-1)*SIN(Расчет!D57*PI()/180)/(SQRT(_sinfi^2+(_cosfi*COS(Азимут!L40*PI()/180))^2)))*180/PI()+ACOS((_sinfi/(SQRT(_sinfi^2+(_cosfi*COS(Азимут!L40*PI()/180))^2))))*180/PI())</f>
        <v>17.343019186429217</v>
      </c>
      <c r="W40" s="110">
        <f>(-1)*(180*_nn1+(-1)^_nn1*ASIN(-(-1)*SIN(Расчет!D57*PI()/180)/(SQRT(_sinfi^2+(_cosfi*COS(Азимут!M40*PI()/180))^2)))*180/PI()+ACOS((_sinfi/(SQRT(_sinfi^2+(_cosfi*COS(Азимут!M40*PI()/180))^2))))*180/PI())</f>
        <v>17.523905754965824</v>
      </c>
    </row>
    <row r="41" spans="1:23">
      <c r="A41" s="46">
        <f>Расчет!A58</f>
        <v>37</v>
      </c>
      <c r="B41" s="3" t="str">
        <f>Расчет!B58</f>
        <v>Февраль</v>
      </c>
      <c r="C41" s="31">
        <f>Расчет!C58</f>
        <v>7</v>
      </c>
      <c r="D41" s="116">
        <f>Расчет!U58-Расчет!U58/10</f>
        <v>55.730813689346057</v>
      </c>
      <c r="E41" s="57">
        <f>D41-Расчет!U58/10</f>
        <v>49.538501057196498</v>
      </c>
      <c r="F41" s="57">
        <f>E41-Расчет!U58/10</f>
        <v>43.34618842504694</v>
      </c>
      <c r="G41" s="57">
        <f>F41-Расчет!U58/10</f>
        <v>37.153875792897381</v>
      </c>
      <c r="H41" s="57">
        <f>G41-Расчет!U58/10</f>
        <v>30.961563160747819</v>
      </c>
      <c r="I41" s="57">
        <f>H41-Расчет!U58/10</f>
        <v>24.769250528598256</v>
      </c>
      <c r="J41" s="57">
        <f>I41-Расчет!U58/10</f>
        <v>18.576937896448694</v>
      </c>
      <c r="K41" s="57">
        <f>J41-Расчет!U58/10</f>
        <v>12.384625264299132</v>
      </c>
      <c r="L41" s="57">
        <f>K41-Расчет!U58/10</f>
        <v>6.1923126321495703</v>
      </c>
      <c r="M41" s="117">
        <f>L41-Расчет!U58/10</f>
        <v>8.8817841970012523E-15</v>
      </c>
      <c r="N41" s="109">
        <f>(-1)*(180*_nn1+(-1)^_nn1*ASIN(-(-1)*SIN(Расчет!D58*PI()/180)/(SQRT(_sinfi^2+(_cosfi*COS(Азимут!D41*PI()/180))^2)))*180/PI()+ACOS((_sinfi/(SQRT(_sinfi^2+(_cosfi*COS(Азимут!D41*PI()/180))^2))))*180/PI())</f>
        <v>2.6588821022697289</v>
      </c>
      <c r="O41" s="73">
        <f>(-1)*(180*_nn1+(-1)^_nn1*ASIN(-(-1)*SIN(Расчет!D58*PI()/180)/(SQRT(_sinfi^2+(_cosfi*COS(Азимут!E41*PI()/180))^2)))*180/PI()+ACOS((_sinfi/(SQRT(_sinfi^2+(_cosfi*COS(Азимут!E41*PI()/180))^2))))*180/PI())</f>
        <v>5.8407323190907334</v>
      </c>
      <c r="P41" s="73">
        <f>(-1)*(180*_nn1+(-1)^_nn1*ASIN(-(-1)*SIN(Расчет!D58*PI()/180)/(SQRT(_sinfi^2+(_cosfi*COS(Азимут!F41*PI()/180))^2)))*180/PI()+ACOS((_sinfi/(SQRT(_sinfi^2+(_cosfi*COS(Азимут!F41*PI()/180))^2))))*180/PI())</f>
        <v>8.6643939795688709</v>
      </c>
      <c r="Q41" s="73">
        <f>(-1)*(180*_nn1+(-1)^_nn1*ASIN(-(-1)*SIN(Расчет!D58*PI()/180)/(SQRT(_sinfi^2+(_cosfi*COS(Азимут!G41*PI()/180))^2)))*180/PI()+ACOS((_sinfi/(SQRT(_sinfi^2+(_cosfi*COS(Азимут!G41*PI()/180))^2))))*180/PI())</f>
        <v>11.112290655988289</v>
      </c>
      <c r="R41" s="73">
        <f>(-1)*(180*_nn1+(-1)^_nn1*ASIN(-(-1)*SIN(Расчет!D58*PI()/180)/(SQRT(_sinfi^2+(_cosfi*COS(Азимут!H41*PI()/180))^2)))*180/PI()+ACOS((_sinfi/(SQRT(_sinfi^2+(_cosfi*COS(Азимут!H41*PI()/180))^2))))*180/PI())</f>
        <v>13.176995449396344</v>
      </c>
      <c r="S41" s="73">
        <f>(-1)*(180*_nn1+(-1)^_nn1*ASIN(-(-1)*SIN(Расчет!D58*PI()/180)/(SQRT(_sinfi^2+(_cosfi*COS(Азимут!I41*PI()/180))^2)))*180/PI()+ACOS((_sinfi/(SQRT(_sinfi^2+(_cosfi*COS(Азимут!I41*PI()/180))^2))))*180/PI())</f>
        <v>14.857836329369007</v>
      </c>
      <c r="T41" s="73">
        <f>(-1)*(180*_nn1+(-1)^_nn1*ASIN(-(-1)*SIN(Расчет!D58*PI()/180)/(SQRT(_sinfi^2+(_cosfi*COS(Азимут!J41*PI()/180))^2)))*180/PI()+ACOS((_sinfi/(SQRT(_sinfi^2+(_cosfi*COS(Азимут!J41*PI()/180))^2))))*180/PI())</f>
        <v>16.157953957497995</v>
      </c>
      <c r="U41" s="73">
        <f>(-1)*(180*_nn1+(-1)^_nn1*ASIN(-(-1)*SIN(Расчет!D58*PI()/180)/(SQRT(_sinfi^2+(_cosfi*COS(Азимут!K41*PI()/180))^2)))*180/PI()+ACOS((_sinfi/(SQRT(_sinfi^2+(_cosfi*COS(Азимут!K41*PI()/180))^2))))*180/PI())</f>
        <v>17.081977076726389</v>
      </c>
      <c r="V41" s="73">
        <f>(-1)*(180*_nn1+(-1)^_nn1*ASIN(-(-1)*SIN(Расчет!D58*PI()/180)/(SQRT(_sinfi^2+(_cosfi*COS(Азимут!L41*PI()/180))^2)))*180/PI()+ACOS((_sinfi/(SQRT(_sinfi^2+(_cosfi*COS(Азимут!L41*PI()/180))^2))))*180/PI())</f>
        <v>17.634325070678642</v>
      </c>
      <c r="W41" s="110">
        <f>(-1)*(180*_nn1+(-1)^_nn1*ASIN(-(-1)*SIN(Расчет!D58*PI()/180)/(SQRT(_sinfi^2+(_cosfi*COS(Азимут!M41*PI()/180))^2)))*180/PI()+ACOS((_sinfi/(SQRT(_sinfi^2+(_cosfi*COS(Азимут!M41*PI()/180))^2))))*180/PI())</f>
        <v>17.818076035759901</v>
      </c>
    </row>
    <row r="42" spans="1:23">
      <c r="A42" s="46">
        <f>Расчет!A59</f>
        <v>38</v>
      </c>
      <c r="B42" s="3" t="str">
        <f>Расчет!B59</f>
        <v>Февраль</v>
      </c>
      <c r="C42" s="31">
        <f>Расчет!C59</f>
        <v>8</v>
      </c>
      <c r="D42" s="116">
        <f>Расчет!U59-Расчет!U59/10</f>
        <v>56.258087715108495</v>
      </c>
      <c r="E42" s="57">
        <f>D42-Расчет!U59/10</f>
        <v>50.007189080096438</v>
      </c>
      <c r="F42" s="57">
        <f>E42-Расчет!U59/10</f>
        <v>43.756290445084382</v>
      </c>
      <c r="G42" s="57">
        <f>F42-Расчет!U59/10</f>
        <v>37.505391810072325</v>
      </c>
      <c r="H42" s="57">
        <f>G42-Расчет!U59/10</f>
        <v>31.254493175060269</v>
      </c>
      <c r="I42" s="57">
        <f>H42-Расчет!U59/10</f>
        <v>25.003594540048212</v>
      </c>
      <c r="J42" s="57">
        <f>I42-Расчет!U59/10</f>
        <v>18.752695905036155</v>
      </c>
      <c r="K42" s="57">
        <f>J42-Расчет!U59/10</f>
        <v>12.501797270024101</v>
      </c>
      <c r="L42" s="57">
        <f>K42-Расчет!U59/10</f>
        <v>6.2508986350120459</v>
      </c>
      <c r="M42" s="117">
        <f>L42-Расчет!U59/10</f>
        <v>-8.8817841970012523E-15</v>
      </c>
      <c r="N42" s="109">
        <f>(-1)*(180*_nn1+(-1)^_nn1*ASIN(-(-1)*SIN(Расчет!D59*PI()/180)/(SQRT(_sinfi^2+(_cosfi*COS(Азимут!D42*PI()/180))^2)))*180/PI()+ACOS((_sinfi/(SQRT(_sinfi^2+(_cosfi*COS(Азимут!D42*PI()/180))^2))))*180/PI())</f>
        <v>2.7124108200357</v>
      </c>
      <c r="O42" s="73">
        <f>(-1)*(180*_nn1+(-1)^_nn1*ASIN(-(-1)*SIN(Расчет!D59*PI()/180)/(SQRT(_sinfi^2+(_cosfi*COS(Азимут!E42*PI()/180))^2)))*180/PI()+ACOS((_sinfi/(SQRT(_sinfi^2+(_cosfi*COS(Азимут!E42*PI()/180))^2))))*180/PI())</f>
        <v>5.9448483986328142</v>
      </c>
      <c r="P42" s="73">
        <f>(-1)*(180*_nn1+(-1)^_nn1*ASIN(-(-1)*SIN(Расчет!D59*PI()/180)/(SQRT(_sinfi^2+(_cosfi*COS(Азимут!F42*PI()/180))^2)))*180/PI()+ACOS((_sinfi/(SQRT(_sinfi^2+(_cosfi*COS(Азимут!F42*PI()/180))^2))))*180/PI())</f>
        <v>8.8143862233863786</v>
      </c>
      <c r="Q42" s="73">
        <f>(-1)*(180*_nn1+(-1)^_nn1*ASIN(-(-1)*SIN(Расчет!D59*PI()/180)/(SQRT(_sinfi^2+(_cosfi*COS(Азимут!G42*PI()/180))^2)))*180/PI()+ACOS((_sinfi/(SQRT(_sinfi^2+(_cosfi*COS(Азимут!G42*PI()/180))^2))))*180/PI())</f>
        <v>11.302369899634954</v>
      </c>
      <c r="R42" s="73">
        <f>(-1)*(180*_nn1+(-1)^_nn1*ASIN(-(-1)*SIN(Расчет!D59*PI()/180)/(SQRT(_sinfi^2+(_cosfi*COS(Азимут!H42*PI()/180))^2)))*180/PI()+ACOS((_sinfi/(SQRT(_sinfi^2+(_cosfi*COS(Азимут!H42*PI()/180))^2))))*180/PI())</f>
        <v>13.400848064740217</v>
      </c>
      <c r="S42" s="73">
        <f>(-1)*(180*_nn1+(-1)^_nn1*ASIN(-(-1)*SIN(Расчет!D59*PI()/180)/(SQRT(_sinfi^2+(_cosfi*COS(Азимут!I42*PI()/180))^2)))*180/PI()+ACOS((_sinfi/(SQRT(_sinfi^2+(_cosfi*COS(Азимут!I42*PI()/180))^2))))*180/PI())</f>
        <v>15.109008105783943</v>
      </c>
      <c r="T42" s="73">
        <f>(-1)*(180*_nn1+(-1)^_nn1*ASIN(-(-1)*SIN(Расчет!D59*PI()/180)/(SQRT(_sinfi^2+(_cosfi*COS(Азимут!J42*PI()/180))^2)))*180/PI()+ACOS((_sinfi/(SQRT(_sinfi^2+(_cosfi*COS(Азимут!J42*PI()/180))^2))))*180/PI())</f>
        <v>16.430075648062143</v>
      </c>
      <c r="U42" s="73">
        <f>(-1)*(180*_nn1+(-1)^_nn1*ASIN(-(-1)*SIN(Расчет!D59*PI()/180)/(SQRT(_sinfi^2+(_cosfi*COS(Азимут!K42*PI()/180))^2)))*180/PI()+ACOS((_sinfi/(SQRT(_sinfi^2+(_cosfi*COS(Азимут!K42*PI()/180))^2))))*180/PI())</f>
        <v>17.368862614068263</v>
      </c>
      <c r="V42" s="73">
        <f>(-1)*(180*_nn1+(-1)^_nn1*ASIN(-(-1)*SIN(Расчет!D59*PI()/180)/(SQRT(_sinfi^2+(_cosfi*COS(Азимут!L42*PI()/180))^2)))*180/PI()+ACOS((_sinfi/(SQRT(_sinfi^2+(_cosfi*COS(Азимут!L42*PI()/180))^2))))*180/PI())</f>
        <v>17.92997777735016</v>
      </c>
      <c r="W42" s="110">
        <f>(-1)*(180*_nn1+(-1)^_nn1*ASIN(-(-1)*SIN(Расчет!D59*PI()/180)/(SQRT(_sinfi^2+(_cosfi*COS(Азимут!M42*PI()/180))^2)))*180/PI()+ACOS((_sinfi/(SQRT(_sinfi^2+(_cosfi*COS(Азимут!M42*PI()/180))^2))))*180/PI())</f>
        <v>18.116634887024929</v>
      </c>
    </row>
    <row r="43" spans="1:23">
      <c r="A43" s="46">
        <f>Расчет!A60</f>
        <v>39</v>
      </c>
      <c r="B43" s="3" t="str">
        <f>Расчет!B60</f>
        <v>Февраль</v>
      </c>
      <c r="C43" s="31">
        <f>Расчет!C60</f>
        <v>9</v>
      </c>
      <c r="D43" s="116">
        <f>Расчет!U60-Расчет!U60/10</f>
        <v>56.790861885594609</v>
      </c>
      <c r="E43" s="57">
        <f>D43-Расчет!U60/10</f>
        <v>50.480766120528543</v>
      </c>
      <c r="F43" s="57">
        <f>E43-Расчет!U60/10</f>
        <v>44.170670355462477</v>
      </c>
      <c r="G43" s="57">
        <f>F43-Расчет!U60/10</f>
        <v>37.860574590396411</v>
      </c>
      <c r="H43" s="57">
        <f>G43-Расчет!U60/10</f>
        <v>31.550478825330345</v>
      </c>
      <c r="I43" s="57">
        <f>H43-Расчет!U60/10</f>
        <v>25.240383060264278</v>
      </c>
      <c r="J43" s="57">
        <f>I43-Расчет!U60/10</f>
        <v>18.930287295198212</v>
      </c>
      <c r="K43" s="57">
        <f>J43-Расчет!U60/10</f>
        <v>12.620191530132145</v>
      </c>
      <c r="L43" s="57">
        <f>K43-Расчет!U60/10</f>
        <v>6.3100957650660767</v>
      </c>
      <c r="M43" s="117">
        <f>L43-Расчет!U60/10</f>
        <v>8.8817841970012523E-15</v>
      </c>
      <c r="N43" s="109">
        <f>(-1)*(180*_nn1+(-1)^_nn1*ASIN(-(-1)*SIN(Расчет!D60*PI()/180)/(SQRT(_sinfi^2+(_cosfi*COS(Азимут!D43*PI()/180))^2)))*180/PI()+ACOS((_sinfi/(SQRT(_sinfi^2+(_cosfi*COS(Азимут!D43*PI()/180))^2))))*180/PI())</f>
        <v>2.7665560296144349</v>
      </c>
      <c r="O43" s="73">
        <f>(-1)*(180*_nn1+(-1)^_nn1*ASIN(-(-1)*SIN(Расчет!D60*PI()/180)/(SQRT(_sinfi^2+(_cosfi*COS(Азимут!E43*PI()/180))^2)))*180/PI()+ACOS((_sinfi/(SQRT(_sinfi^2+(_cosfi*COS(Азимут!E43*PI()/180))^2))))*180/PI())</f>
        <v>6.0502835581222598</v>
      </c>
      <c r="P43" s="73">
        <f>(-1)*(180*_nn1+(-1)^_nn1*ASIN(-(-1)*SIN(Расчет!D60*PI()/180)/(SQRT(_sinfi^2+(_cosfi*COS(Азимут!F43*PI()/180))^2)))*180/PI()+ACOS((_sinfi/(SQRT(_sinfi^2+(_cosfi*COS(Азимут!F43*PI()/180))^2))))*180/PI())</f>
        <v>8.9663937680464016</v>
      </c>
      <c r="Q43" s="73">
        <f>(-1)*(180*_nn1+(-1)^_nn1*ASIN(-(-1)*SIN(Расчет!D60*PI()/180)/(SQRT(_sinfi^2+(_cosfi*COS(Азимут!G43*PI()/180))^2)))*180/PI()+ACOS((_sinfi/(SQRT(_sinfi^2+(_cosfi*COS(Азимут!G43*PI()/180))^2))))*180/PI())</f>
        <v>11.495093588637161</v>
      </c>
      <c r="R43" s="73">
        <f>(-1)*(180*_nn1+(-1)^_nn1*ASIN(-(-1)*SIN(Расчет!D60*PI()/180)/(SQRT(_sinfi^2+(_cosfi*COS(Азимут!H43*PI()/180))^2)))*180/PI()+ACOS((_sinfi/(SQRT(_sinfi^2+(_cosfi*COS(Азимут!H43*PI()/180))^2))))*180/PI())</f>
        <v>13.627875391944286</v>
      </c>
      <c r="S43" s="73">
        <f>(-1)*(180*_nn1+(-1)^_nn1*ASIN(-(-1)*SIN(Расчет!D60*PI()/180)/(SQRT(_sinfi^2+(_cosfi*COS(Азимут!I43*PI()/180))^2)))*180/PI()+ACOS((_sinfi/(SQRT(_sinfi^2+(_cosfi*COS(Азимут!I43*PI()/180))^2))))*180/PI())</f>
        <v>15.363775433979441</v>
      </c>
      <c r="T43" s="73">
        <f>(-1)*(180*_nn1+(-1)^_nn1*ASIN(-(-1)*SIN(Расчет!D60*PI()/180)/(SQRT(_sinfi^2+(_cosfi*COS(Азимут!J43*PI()/180))^2)))*180/PI()+ACOS((_sinfi/(SQRT(_sinfi^2+(_cosfi*COS(Азимут!J43*PI()/180))^2))))*180/PI())</f>
        <v>16.706106598351283</v>
      </c>
      <c r="U43" s="73">
        <f>(-1)*(180*_nn1+(-1)^_nn1*ASIN(-(-1)*SIN(Расчет!D60*PI()/180)/(SQRT(_sinfi^2+(_cosfi*COS(Азимут!K43*PI()/180))^2)))*180/PI()+ACOS((_sinfi/(SQRT(_sinfi^2+(_cosfi*COS(Азимут!K43*PI()/180))^2))))*180/PI())</f>
        <v>17.659872079878227</v>
      </c>
      <c r="V43" s="73">
        <f>(-1)*(180*_nn1+(-1)^_nn1*ASIN(-(-1)*SIN(Расчет!D60*PI()/180)/(SQRT(_sinfi^2+(_cosfi*COS(Азимут!L43*PI()/180))^2)))*180/PI()+ACOS((_sinfi/(SQRT(_sinfi^2+(_cosfi*COS(Азимут!L43*PI()/180))^2))))*180/PI())</f>
        <v>18.229878891872858</v>
      </c>
      <c r="W43" s="110">
        <f>(-1)*(180*_nn1+(-1)^_nn1*ASIN(-(-1)*SIN(Расчет!D60*PI()/180)/(SQRT(_sinfi^2+(_cosfi*COS(Азимут!M43*PI()/180))^2)))*180/PI()+ACOS((_sinfi/(SQRT(_sinfi^2+(_cosfi*COS(Азимут!M43*PI()/180))^2))))*180/PI())</f>
        <v>18.41948286646911</v>
      </c>
    </row>
    <row r="44" spans="1:23">
      <c r="A44" s="46">
        <f>Расчет!A61</f>
        <v>40</v>
      </c>
      <c r="B44" s="3" t="str">
        <f>Расчет!B61</f>
        <v>Февраль</v>
      </c>
      <c r="C44" s="31">
        <f>Расчет!C61</f>
        <v>10</v>
      </c>
      <c r="D44" s="116">
        <f>Расчет!U61-Расчет!U61/10</f>
        <v>57.328949094032694</v>
      </c>
      <c r="E44" s="57">
        <f>D44-Расчет!U61/10</f>
        <v>50.959065861362397</v>
      </c>
      <c r="F44" s="57">
        <f>E44-Расчет!U61/10</f>
        <v>44.5891826286921</v>
      </c>
      <c r="G44" s="57">
        <f>F44-Расчет!U61/10</f>
        <v>38.219299396021803</v>
      </c>
      <c r="H44" s="57">
        <f>G44-Расчет!U61/10</f>
        <v>31.849416163351506</v>
      </c>
      <c r="I44" s="57">
        <f>H44-Расчет!U61/10</f>
        <v>25.479532930681209</v>
      </c>
      <c r="J44" s="57">
        <f>I44-Расчет!U61/10</f>
        <v>19.109649698010912</v>
      </c>
      <c r="K44" s="57">
        <f>J44-Расчет!U61/10</f>
        <v>12.739766465340614</v>
      </c>
      <c r="L44" s="57">
        <f>K44-Расчет!U61/10</f>
        <v>6.3698832326703148</v>
      </c>
      <c r="M44" s="117">
        <f>L44-Расчет!U61/10</f>
        <v>1.5987211554602254E-14</v>
      </c>
      <c r="N44" s="109">
        <f>(-1)*(180*_nn1+(-1)^_nn1*ASIN(-(-1)*SIN(Расчет!D61*PI()/180)/(SQRT(_sinfi^2+(_cosfi*COS(Азимут!D44*PI()/180))^2)))*180/PI()+ACOS((_sinfi/(SQRT(_sinfi^2+(_cosfi*COS(Азимут!D44*PI()/180))^2))))*180/PI())</f>
        <v>2.8212897152884011</v>
      </c>
      <c r="O44" s="73">
        <f>(-1)*(180*_nn1+(-1)^_nn1*ASIN(-(-1)*SIN(Расчет!D61*PI()/180)/(SQRT(_sinfi^2+(_cosfi*COS(Азимут!E44*PI()/180))^2)))*180/PI()+ACOS((_sinfi/(SQRT(_sinfi^2+(_cosfi*COS(Азимут!E44*PI()/180))^2))))*180/PI())</f>
        <v>6.156991019868201</v>
      </c>
      <c r="P44" s="73">
        <f>(-1)*(180*_nn1+(-1)^_nn1*ASIN(-(-1)*SIN(Расчет!D61*PI()/180)/(SQRT(_sinfi^2+(_cosfi*COS(Азимут!F44*PI()/180))^2)))*180/PI()+ACOS((_sinfi/(SQRT(_sinfi^2+(_cosfi*COS(Азимут!F44*PI()/180))^2))))*180/PI())</f>
        <v>9.1203568765753005</v>
      </c>
      <c r="Q44" s="73">
        <f>(-1)*(180*_nn1+(-1)^_nn1*ASIN(-(-1)*SIN(Расчет!D61*PI()/180)/(SQRT(_sinfi^2+(_cosfi*COS(Азимут!G44*PI()/180))^2)))*180/PI()+ACOS((_sinfi/(SQRT(_sinfi^2+(_cosfi*COS(Азимут!G44*PI()/180))^2))))*180/PI())</f>
        <v>11.690392168031451</v>
      </c>
      <c r="R44" s="73">
        <f>(-1)*(180*_nn1+(-1)^_nn1*ASIN(-(-1)*SIN(Расчет!D61*PI()/180)/(SQRT(_sinfi^2+(_cosfi*COS(Азимут!H44*PI()/180))^2)))*180/PI()+ACOS((_sinfi/(SQRT(_sinfi^2+(_cosfi*COS(Азимут!H44*PI()/180))^2))))*180/PI())</f>
        <v>13.857999668340653</v>
      </c>
      <c r="S44" s="73">
        <f>(-1)*(180*_nn1+(-1)^_nn1*ASIN(-(-1)*SIN(Расчет!D61*PI()/180)/(SQRT(_sinfi^2+(_cosfi*COS(Азимут!I44*PI()/180))^2)))*180/PI()+ACOS((_sinfi/(SQRT(_sinfi^2+(_cosfi*COS(Азимут!I44*PI()/180))^2))))*180/PI())</f>
        <v>15.622053380112334</v>
      </c>
      <c r="T44" s="73">
        <f>(-1)*(180*_nn1+(-1)^_nn1*ASIN(-(-1)*SIN(Расчет!D61*PI()/180)/(SQRT(_sinfi^2+(_cosfi*COS(Азимут!J44*PI()/180))^2)))*180/PI()+ACOS((_sinfi/(SQRT(_sinfi^2+(_cosfi*COS(Азимут!J44*PI()/180))^2))))*180/PI())</f>
        <v>16.98595577081565</v>
      </c>
      <c r="U44" s="73">
        <f>(-1)*(180*_nn1+(-1)^_nn1*ASIN(-(-1)*SIN(Расчет!D61*PI()/180)/(SQRT(_sinfi^2+(_cosfi*COS(Азимут!K44*PI()/180))^2)))*180/PI()+ACOS((_sinfi/(SQRT(_sinfi^2+(_cosfi*COS(Азимут!K44*PI()/180))^2))))*180/PI())</f>
        <v>17.954909706564621</v>
      </c>
      <c r="V44" s="73">
        <f>(-1)*(180*_nn1+(-1)^_nn1*ASIN(-(-1)*SIN(Расчет!D61*PI()/180)/(SQRT(_sinfi^2+(_cosfi*COS(Азимут!L44*PI()/180))^2)))*180/PI()+ACOS((_sinfi/(SQRT(_sinfi^2+(_cosfi*COS(Азимут!L44*PI()/180))^2))))*180/PI())</f>
        <v>18.533929638598067</v>
      </c>
      <c r="W44" s="110">
        <f>(-1)*(180*_nn1+(-1)^_nn1*ASIN(-(-1)*SIN(Расчет!D61*PI()/180)/(SQRT(_sinfi^2+(_cosfi*COS(Азимут!M44*PI()/180))^2)))*180/PI()+ACOS((_sinfi/(SQRT(_sinfi^2+(_cosfi*COS(Азимут!M44*PI()/180))^2))))*180/PI())</f>
        <v>18.726520165471157</v>
      </c>
    </row>
    <row r="45" spans="1:23">
      <c r="A45" s="46">
        <f>Расчет!A62</f>
        <v>41</v>
      </c>
      <c r="B45" s="3" t="str">
        <f>Расчет!B62</f>
        <v>Февраль</v>
      </c>
      <c r="C45" s="31">
        <f>Расчет!C62</f>
        <v>11</v>
      </c>
      <c r="D45" s="116">
        <f>Расчет!U62-Расчет!U62/10</f>
        <v>57.872166626089339</v>
      </c>
      <c r="E45" s="57">
        <f>D45-Расчет!U62/10</f>
        <v>51.441925889857188</v>
      </c>
      <c r="F45" s="57">
        <f>E45-Расчет!U62/10</f>
        <v>45.011685153625038</v>
      </c>
      <c r="G45" s="57">
        <f>F45-Расчет!U62/10</f>
        <v>38.581444417392888</v>
      </c>
      <c r="H45" s="57">
        <f>G45-Расчет!U62/10</f>
        <v>32.151203681160737</v>
      </c>
      <c r="I45" s="57">
        <f>H45-Расчет!U62/10</f>
        <v>25.720962944928587</v>
      </c>
      <c r="J45" s="57">
        <f>I45-Расчет!U62/10</f>
        <v>19.290722208696437</v>
      </c>
      <c r="K45" s="57">
        <f>J45-Расчет!U62/10</f>
        <v>12.860481472464288</v>
      </c>
      <c r="L45" s="57">
        <f>K45-Расчет!U62/10</f>
        <v>6.4302407362321397</v>
      </c>
      <c r="M45" s="117">
        <f>L45-Расчет!U62/10</f>
        <v>-8.8817841970012523E-15</v>
      </c>
      <c r="N45" s="109">
        <f>(-1)*(180*_nn1+(-1)^_nn1*ASIN(-(-1)*SIN(Расчет!D62*PI()/180)/(SQRT(_sinfi^2+(_cosfi*COS(Азимут!D45*PI()/180))^2)))*180/PI()+ACOS((_sinfi/(SQRT(_sinfi^2+(_cosfi*COS(Азимут!D45*PI()/180))^2))))*180/PI())</f>
        <v>2.876583582624221</v>
      </c>
      <c r="O45" s="73">
        <f>(-1)*(180*_nn1+(-1)^_nn1*ASIN(-(-1)*SIN(Расчет!D62*PI()/180)/(SQRT(_sinfi^2+(_cosfi*COS(Азимут!E45*PI()/180))^2)))*180/PI()+ACOS((_sinfi/(SQRT(_sinfi^2+(_cosfi*COS(Азимут!E45*PI()/180))^2))))*180/PI())</f>
        <v>6.2649236057486917</v>
      </c>
      <c r="P45" s="73">
        <f>(-1)*(180*_nn1+(-1)^_nn1*ASIN(-(-1)*SIN(Расчет!D62*PI()/180)/(SQRT(_sinfi^2+(_cosfi*COS(Азимут!F45*PI()/180))^2)))*180/PI()+ACOS((_sinfi/(SQRT(_sinfi^2+(_cosfi*COS(Азимут!F45*PI()/180))^2))))*180/PI())</f>
        <v>9.2762154090258946</v>
      </c>
      <c r="Q45" s="73">
        <f>(-1)*(180*_nn1+(-1)^_nn1*ASIN(-(-1)*SIN(Расчет!D62*PI()/180)/(SQRT(_sinfi^2+(_cosfi*COS(Азимут!G45*PI()/180))^2)))*180/PI()+ACOS((_sinfi/(SQRT(_sinfi^2+(_cosfi*COS(Азимут!G45*PI()/180))^2))))*180/PI())</f>
        <v>11.888195726253969</v>
      </c>
      <c r="R45" s="73">
        <f>(-1)*(180*_nn1+(-1)^_nn1*ASIN(-(-1)*SIN(Расчет!D62*PI()/180)/(SQRT(_sinfi^2+(_cosfi*COS(Азимут!H45*PI()/180))^2)))*180/PI()+ACOS((_sinfi/(SQRT(_sinfi^2+(_cosfi*COS(Азимут!H45*PI()/180))^2))))*180/PI())</f>
        <v>14.091142819063435</v>
      </c>
      <c r="S45" s="73">
        <f>(-1)*(180*_nn1+(-1)^_nn1*ASIN(-(-1)*SIN(Расчет!D62*PI()/180)/(SQRT(_sinfi^2+(_cosfi*COS(Азимут!I45*PI()/180))^2)))*180/PI()+ACOS((_sinfi/(SQRT(_sinfi^2+(_cosfi*COS(Азимут!I45*PI()/180))^2))))*180/PI())</f>
        <v>15.883756719977129</v>
      </c>
      <c r="T45" s="73">
        <f>(-1)*(180*_nn1+(-1)^_nn1*ASIN(-(-1)*SIN(Расчет!D62*PI()/180)/(SQRT(_sinfi^2+(_cosfi*COS(Азимут!J45*PI()/180))^2)))*180/PI()+ACOS((_sinfi/(SQRT(_sinfi^2+(_cosfi*COS(Азимут!J45*PI()/180))^2))))*180/PI())</f>
        <v>17.269531837666506</v>
      </c>
      <c r="U45" s="73">
        <f>(-1)*(180*_nn1+(-1)^_nn1*ASIN(-(-1)*SIN(Расчет!D62*PI()/180)/(SQRT(_sinfi^2+(_cosfi*COS(Азимут!K45*PI()/180))^2)))*180/PI()+ACOS((_sinfi/(SQRT(_sinfi^2+(_cosfi*COS(Азимут!K45*PI()/180))^2))))*180/PI())</f>
        <v>18.25387942489391</v>
      </c>
      <c r="V45" s="73">
        <f>(-1)*(180*_nn1+(-1)^_nn1*ASIN(-(-1)*SIN(Расчет!D62*PI()/180)/(SQRT(_sinfi^2+(_cosfi*COS(Азимут!L45*PI()/180))^2)))*180/PI()+ACOS((_sinfi/(SQRT(_sinfi^2+(_cosfi*COS(Азимут!L45*PI()/180))^2))))*180/PI())</f>
        <v>18.842030928314131</v>
      </c>
      <c r="W45" s="110">
        <f>(-1)*(180*_nn1+(-1)^_nn1*ASIN(-(-1)*SIN(Расчет!D62*PI()/180)/(SQRT(_sinfi^2+(_cosfi*COS(Азимут!M45*PI()/180))^2)))*180/PI()+ACOS((_sinfi/(SQRT(_sinfi^2+(_cosfi*COS(Азимут!M45*PI()/180))^2))))*180/PI())</f>
        <v>19.037646656994042</v>
      </c>
    </row>
    <row r="46" spans="1:23">
      <c r="A46" s="46">
        <f>Расчет!A63</f>
        <v>42</v>
      </c>
      <c r="B46" s="3" t="str">
        <f>Расчет!B63</f>
        <v>Февраль</v>
      </c>
      <c r="C46" s="31">
        <f>Расчет!C63</f>
        <v>12</v>
      </c>
      <c r="D46" s="116">
        <f>Расчет!U63-Расчет!U63/10</f>
        <v>58.420336093148549</v>
      </c>
      <c r="E46" s="57">
        <f>D46-Расчет!U63/10</f>
        <v>51.929187638354264</v>
      </c>
      <c r="F46" s="57">
        <f>E46-Расчет!U63/10</f>
        <v>45.43803918355998</v>
      </c>
      <c r="G46" s="57">
        <f>F46-Расчет!U63/10</f>
        <v>38.946890728765695</v>
      </c>
      <c r="H46" s="57">
        <f>G46-Расчет!U63/10</f>
        <v>32.45574227397141</v>
      </c>
      <c r="I46" s="57">
        <f>H46-Расчет!U63/10</f>
        <v>25.964593819177125</v>
      </c>
      <c r="J46" s="57">
        <f>I46-Расчет!U63/10</f>
        <v>19.47344536438284</v>
      </c>
      <c r="K46" s="57">
        <f>J46-Расчет!U63/10</f>
        <v>12.982296909588557</v>
      </c>
      <c r="L46" s="57">
        <f>K46-Расчет!U63/10</f>
        <v>6.4911484547942742</v>
      </c>
      <c r="M46" s="117">
        <f>L46-Расчет!U63/10</f>
        <v>-8.8817841970012523E-15</v>
      </c>
      <c r="N46" s="109">
        <f>(-1)*(180*_nn1+(-1)^_nn1*ASIN(-(-1)*SIN(Расчет!D63*PI()/180)/(SQRT(_sinfi^2+(_cosfi*COS(Азимут!D46*PI()/180))^2)))*180/PI()+ACOS((_sinfi/(SQRT(_sinfi^2+(_cosfi*COS(Азимут!D46*PI()/180))^2))))*180/PI())</f>
        <v>2.9324090710644271</v>
      </c>
      <c r="O46" s="73">
        <f>(-1)*(180*_nn1+(-1)^_nn1*ASIN(-(-1)*SIN(Расчет!D63*PI()/180)/(SQRT(_sinfi^2+(_cosfi*COS(Азимут!E46*PI()/180))^2)))*180/PI()+ACOS((_sinfi/(SQRT(_sinfi^2+(_cosfi*COS(Азимут!E46*PI()/180))^2))))*180/PI())</f>
        <v>6.3740337559571287</v>
      </c>
      <c r="P46" s="73">
        <f>(-1)*(180*_nn1+(-1)^_nn1*ASIN(-(-1)*SIN(Расчет!D63*PI()/180)/(SQRT(_sinfi^2+(_cosfi*COS(Азимут!F46*PI()/180))^2)))*180/PI()+ACOS((_sinfi/(SQRT(_sinfi^2+(_cosfi*COS(Азимут!F46*PI()/180))^2))))*180/PI())</f>
        <v>9.4339088467982322</v>
      </c>
      <c r="Q46" s="73">
        <f>(-1)*(180*_nn1+(-1)^_nn1*ASIN(-(-1)*SIN(Расчет!D63*PI()/180)/(SQRT(_sinfi^2+(_cosfi*COS(Азимут!G46*PI()/180))^2)))*180/PI()+ACOS((_sinfi/(SQRT(_sinfi^2+(_cosfi*COS(Азимут!G46*PI()/180))^2))))*180/PI())</f>
        <v>12.088434025135655</v>
      </c>
      <c r="R46" s="73">
        <f>(-1)*(180*_nn1+(-1)^_nn1*ASIN(-(-1)*SIN(Расчет!D63*PI()/180)/(SQRT(_sinfi^2+(_cosfi*COS(Азимут!H46*PI()/180))^2)))*180/PI()+ACOS((_sinfi/(SQRT(_sinfi^2+(_cosfi*COS(Азимут!H46*PI()/180))^2))))*180/PI())</f>
        <v>14.327226492095093</v>
      </c>
      <c r="S46" s="73">
        <f>(-1)*(180*_nn1+(-1)^_nn1*ASIN(-(-1)*SIN(Расчет!D63*PI()/180)/(SQRT(_sinfi^2+(_cosfi*COS(Азимут!I46*PI()/180))^2)))*180/PI()+ACOS((_sinfi/(SQRT(_sinfi^2+(_cosfi*COS(Азимут!I46*PI()/180))^2))))*180/PI())</f>
        <v>16.14879997802575</v>
      </c>
      <c r="T46" s="73">
        <f>(-1)*(180*_nn1+(-1)^_nn1*ASIN(-(-1)*SIN(Расчет!D63*PI()/180)/(SQRT(_sinfi^2+(_cosfi*COS(Азимут!J46*PI()/180))^2)))*180/PI()+ACOS((_sinfi/(SQRT(_sinfi^2+(_cosfi*COS(Азимут!J46*PI()/180))^2))))*180/PI())</f>
        <v>17.556743222780796</v>
      </c>
      <c r="U46" s="73">
        <f>(-1)*(180*_nn1+(-1)^_nn1*ASIN(-(-1)*SIN(Расчет!D63*PI()/180)/(SQRT(_sinfi^2+(_cosfi*COS(Азимут!K46*PI()/180))^2)))*180/PI()+ACOS((_sinfi/(SQRT(_sinfi^2+(_cosfi*COS(Азимут!K46*PI()/180))^2))))*180/PI())</f>
        <v>18.556684907847853</v>
      </c>
      <c r="V46" s="73">
        <f>(-1)*(180*_nn1+(-1)^_nn1*ASIN(-(-1)*SIN(Расчет!D63*PI()/180)/(SQRT(_sinfi^2+(_cosfi*COS(Азимут!L46*PI()/180))^2)))*180/PI()+ACOS((_sinfi/(SQRT(_sinfi^2+(_cosfi*COS(Азимут!L46*PI()/180))^2))))*180/PI())</f>
        <v>19.154083403244186</v>
      </c>
      <c r="W46" s="110">
        <f>(-1)*(180*_nn1+(-1)^_nn1*ASIN(-(-1)*SIN(Расчет!D63*PI()/180)/(SQRT(_sinfi^2+(_cosfi*COS(Азимут!M46*PI()/180))^2)))*180/PI()+ACOS((_sinfi/(SQRT(_sinfi^2+(_cosfi*COS(Азимут!M46*PI()/180))^2))))*180/PI())</f>
        <v>19.352761940960562</v>
      </c>
    </row>
    <row r="47" spans="1:23">
      <c r="A47" s="46">
        <f>Расчет!A64</f>
        <v>43</v>
      </c>
      <c r="B47" s="3" t="str">
        <f>Расчет!B64</f>
        <v>Февраль</v>
      </c>
      <c r="C47" s="31">
        <f>Расчет!C64</f>
        <v>13</v>
      </c>
      <c r="D47" s="116">
        <f>Расчет!U64-Расчет!U64/10</f>
        <v>58.973283356995111</v>
      </c>
      <c r="E47" s="57">
        <f>D47-Расчет!U64/10</f>
        <v>52.420696317328989</v>
      </c>
      <c r="F47" s="57">
        <f>E47-Расчет!U64/10</f>
        <v>45.868109277662867</v>
      </c>
      <c r="G47" s="57">
        <f>F47-Расчет!U64/10</f>
        <v>39.315522237996746</v>
      </c>
      <c r="H47" s="57">
        <f>G47-Расчет!U64/10</f>
        <v>32.762935198330624</v>
      </c>
      <c r="I47" s="57">
        <f>H47-Расчет!U64/10</f>
        <v>26.210348158664502</v>
      </c>
      <c r="J47" s="57">
        <f>I47-Расчет!U64/10</f>
        <v>19.65776111899838</v>
      </c>
      <c r="K47" s="57">
        <f>J47-Расчет!U64/10</f>
        <v>13.105174079332256</v>
      </c>
      <c r="L47" s="57">
        <f>K47-Расчет!U64/10</f>
        <v>6.5525870396661325</v>
      </c>
      <c r="M47" s="117">
        <f>L47-Расчет!U64/10</f>
        <v>8.8817841970012523E-15</v>
      </c>
      <c r="N47" s="109">
        <f>(-1)*(180*_nn1+(-1)^_nn1*ASIN(-(-1)*SIN(Расчет!D64*PI()/180)/(SQRT(_sinfi^2+(_cosfi*COS(Азимут!D47*PI()/180))^2)))*180/PI()+ACOS((_sinfi/(SQRT(_sinfi^2+(_cosfi*COS(Азимут!D47*PI()/180))^2))))*180/PI())</f>
        <v>2.9887373664384711</v>
      </c>
      <c r="O47" s="73">
        <f>(-1)*(180*_nn1+(-1)^_nn1*ASIN(-(-1)*SIN(Расчет!D64*PI()/180)/(SQRT(_sinfi^2+(_cosfi*COS(Азимут!E47*PI()/180))^2)))*180/PI()+ACOS((_sinfi/(SQRT(_sinfi^2+(_cosfi*COS(Азимут!E47*PI()/180))^2))))*180/PI())</f>
        <v>6.4842735471821129</v>
      </c>
      <c r="P47" s="73">
        <f>(-1)*(180*_nn1+(-1)^_nn1*ASIN(-(-1)*SIN(Расчет!D64*PI()/180)/(SQRT(_sinfi^2+(_cosfi*COS(Азимут!F47*PI()/180))^2)))*180/PI()+ACOS((_sinfi/(SQRT(_sinfi^2+(_cosfi*COS(Азимут!F47*PI()/180))^2))))*180/PI())</f>
        <v>9.5933763158652994</v>
      </c>
      <c r="Q47" s="73">
        <f>(-1)*(180*_nn1+(-1)^_nn1*ASIN(-(-1)*SIN(Расчет!D64*PI()/180)/(SQRT(_sinfi^2+(_cosfi*COS(Азимут!G47*PI()/180))^2)))*180/PI()+ACOS((_sinfi/(SQRT(_sinfi^2+(_cosfi*COS(Азимут!G47*PI()/180))^2))))*180/PI())</f>
        <v>12.291036528362923</v>
      </c>
      <c r="R47" s="73">
        <f>(-1)*(180*_nn1+(-1)^_nn1*ASIN(-(-1)*SIN(Расчет!D64*PI()/180)/(SQRT(_sinfi^2+(_cosfi*COS(Азимут!H47*PI()/180))^2)))*180/PI()+ACOS((_sinfi/(SQRT(_sinfi^2+(_cosfi*COS(Азимут!H47*PI()/180))^2))))*180/PI())</f>
        <v>14.566172091436869</v>
      </c>
      <c r="S47" s="73">
        <f>(-1)*(180*_nn1+(-1)^_nn1*ASIN(-(-1)*SIN(Расчет!D64*PI()/180)/(SQRT(_sinfi^2+(_cosfi*COS(Азимут!I47*PI()/180))^2)))*180/PI()+ACOS((_sinfi/(SQRT(_sinfi^2+(_cosfi*COS(Азимут!I47*PI()/180))^2))))*180/PI())</f>
        <v>16.417097464252805</v>
      </c>
      <c r="T47" s="73">
        <f>(-1)*(180*_nn1+(-1)^_nn1*ASIN(-(-1)*SIN(Расчет!D64*PI()/180)/(SQRT(_sinfi^2+(_cosfi*COS(Азимут!J47*PI()/180))^2)))*180/PI()+ACOS((_sinfi/(SQRT(_sinfi^2+(_cosfi*COS(Азимут!J47*PI()/180))^2))))*180/PI())</f>
        <v>17.847498141286025</v>
      </c>
      <c r="U47" s="73">
        <f>(-1)*(180*_nn1+(-1)^_nn1*ASIN(-(-1)*SIN(Расчет!D64*PI()/180)/(SQRT(_sinfi^2+(_cosfi*COS(Азимут!K47*PI()/180))^2)))*180/PI()+ACOS((_sinfi/(SQRT(_sinfi^2+(_cosfi*COS(Азимут!K47*PI()/180))^2))))*180/PI())</f>
        <v>18.863229612039362</v>
      </c>
      <c r="V47" s="73">
        <f>(-1)*(180*_nn1+(-1)^_nn1*ASIN(-(-1)*SIN(Расчет!D64*PI()/180)/(SQRT(_sinfi^2+(_cosfi*COS(Азимут!L47*PI()/180))^2)))*180/PI()+ACOS((_sinfi/(SQRT(_sinfi^2+(_cosfi*COS(Азимут!L47*PI()/180))^2))))*180/PI())</f>
        <v>19.469987479536002</v>
      </c>
      <c r="W47" s="110">
        <f>(-1)*(180*_nn1+(-1)^_nn1*ASIN(-(-1)*SIN(Расчет!D64*PI()/180)/(SQRT(_sinfi^2+(_cosfi*COS(Азимут!M47*PI()/180))^2)))*180/PI()+ACOS((_sinfi/(SQRT(_sinfi^2+(_cosfi*COS(Азимут!M47*PI()/180))^2))))*180/PI())</f>
        <v>19.6717653870991</v>
      </c>
    </row>
    <row r="48" spans="1:23">
      <c r="A48" s="46">
        <f>Расчет!A65</f>
        <v>44</v>
      </c>
      <c r="B48" s="3" t="str">
        <f>Расчет!B65</f>
        <v>Февраль</v>
      </c>
      <c r="C48" s="31">
        <f>Расчет!C65</f>
        <v>14</v>
      </c>
      <c r="D48" s="116">
        <f>Расчет!U65-Расчет!U65/10</f>
        <v>59.530838446993407</v>
      </c>
      <c r="E48" s="57">
        <f>D48-Расчет!U65/10</f>
        <v>52.916300841771914</v>
      </c>
      <c r="F48" s="57">
        <f>E48-Расчет!U65/10</f>
        <v>46.301763236550421</v>
      </c>
      <c r="G48" s="57">
        <f>F48-Расчет!U65/10</f>
        <v>39.687225631328928</v>
      </c>
      <c r="H48" s="57">
        <f>G48-Расчет!U65/10</f>
        <v>33.072688026107436</v>
      </c>
      <c r="I48" s="57">
        <f>H48-Расчет!U65/10</f>
        <v>26.458150420885946</v>
      </c>
      <c r="J48" s="57">
        <f>I48-Расчет!U65/10</f>
        <v>19.843612815664457</v>
      </c>
      <c r="K48" s="57">
        <f>J48-Расчет!U65/10</f>
        <v>13.229075210442968</v>
      </c>
      <c r="L48" s="57">
        <f>K48-Расчет!U65/10</f>
        <v>6.6145376052214777</v>
      </c>
      <c r="M48" s="117">
        <f>L48-Расчет!U65/10</f>
        <v>-1.2434497875801753E-14</v>
      </c>
      <c r="N48" s="109">
        <f>(-1)*(180*_nn1+(-1)^_nn1*ASIN(-(-1)*SIN(Расчет!D65*PI()/180)/(SQRT(_sinfi^2+(_cosfi*COS(Азимут!D48*PI()/180))^2)))*180/PI()+ACOS((_sinfi/(SQRT(_sinfi^2+(_cosfi*COS(Азимут!D48*PI()/180))^2))))*180/PI())</f>
        <v>3.0455394133952325</v>
      </c>
      <c r="O48" s="73">
        <f>(-1)*(180*_nn1+(-1)^_nn1*ASIN(-(-1)*SIN(Расчет!D65*PI()/180)/(SQRT(_sinfi^2+(_cosfi*COS(Азимут!E48*PI()/180))^2)))*180/PI()+ACOS((_sinfi/(SQRT(_sinfi^2+(_cosfi*COS(Азимут!E48*PI()/180))^2))))*180/PI())</f>
        <v>6.5955947102235086</v>
      </c>
      <c r="P48" s="73">
        <f>(-1)*(180*_nn1+(-1)^_nn1*ASIN(-(-1)*SIN(Расчет!D65*PI()/180)/(SQRT(_sinfi^2+(_cosfi*COS(Азимут!F48*PI()/180))^2)))*180/PI()+ACOS((_sinfi/(SQRT(_sinfi^2+(_cosfi*COS(Азимут!F48*PI()/180))^2))))*180/PI())</f>
        <v>9.7545566089025328</v>
      </c>
      <c r="Q48" s="73">
        <f>(-1)*(180*_nn1+(-1)^_nn1*ASIN(-(-1)*SIN(Расчет!D65*PI()/180)/(SQRT(_sinfi^2+(_cosfi*COS(Азимут!G48*PI()/180))^2)))*180/PI()+ACOS((_sinfi/(SQRT(_sinfi^2+(_cosfi*COS(Азимут!G48*PI()/180))^2))))*180/PI())</f>
        <v>12.49593242840379</v>
      </c>
      <c r="R48" s="73">
        <f>(-1)*(180*_nn1+(-1)^_nn1*ASIN(-(-1)*SIN(Расчет!D65*PI()/180)/(SQRT(_sinfi^2+(_cosfi*COS(Азимут!H48*PI()/180))^2)))*180/PI()+ACOS((_sinfi/(SQRT(_sinfi^2+(_cosfi*COS(Азимут!H48*PI()/180))^2))))*180/PI())</f>
        <v>14.80790080840552</v>
      </c>
      <c r="S48" s="73">
        <f>(-1)*(180*_nn1+(-1)^_nn1*ASIN(-(-1)*SIN(Расчет!D65*PI()/180)/(SQRT(_sinfi^2+(_cosfi*COS(Азимут!I48*PI()/180))^2)))*180/PI()+ACOS((_sinfi/(SQRT(_sinfi^2+(_cosfi*COS(Азимут!I48*PI()/180))^2))))*180/PI())</f>
        <v>16.688563308952354</v>
      </c>
      <c r="T48" s="73">
        <f>(-1)*(180*_nn1+(-1)^_nn1*ASIN(-(-1)*SIN(Расчет!D65*PI()/180)/(SQRT(_sinfi^2+(_cosfi*COS(Азимут!J48*PI()/180))^2)))*180/PI()+ACOS((_sinfi/(SQRT(_sinfi^2+(_cosfi*COS(Азимут!J48*PI()/180))^2))))*180/PI())</f>
        <v>18.141704636834476</v>
      </c>
      <c r="U48" s="73">
        <f>(-1)*(180*_nn1+(-1)^_nn1*ASIN(-(-1)*SIN(Расчет!D65*PI()/180)/(SQRT(_sinfi^2+(_cosfi*COS(Азимут!K48*PI()/180))^2)))*180/PI()+ACOS((_sinfi/(SQRT(_sinfi^2+(_cosfi*COS(Азимут!K48*PI()/180))^2))))*180/PI())</f>
        <v>19.173416816699415</v>
      </c>
      <c r="V48" s="73">
        <f>(-1)*(180*_nn1+(-1)^_nn1*ASIN(-(-1)*SIN(Расчет!D65*PI()/180)/(SQRT(_sinfi^2+(_cosfi*COS(Азимут!L48*PI()/180))^2)))*180/PI()+ACOS((_sinfi/(SQRT(_sinfi^2+(_cosfi*COS(Азимут!L48*PI()/180))^2))))*180/PI())</f>
        <v>19.789643387258479</v>
      </c>
      <c r="W48" s="110">
        <f>(-1)*(180*_nn1+(-1)^_nn1*ASIN(-(-1)*SIN(Расчет!D65*PI()/180)/(SQRT(_sinfi^2+(_cosfi*COS(Азимут!M48*PI()/180))^2)))*180/PI()+ACOS((_sinfi/(SQRT(_sinfi^2+(_cosfi*COS(Азимут!M48*PI()/180))^2))))*180/PI())</f>
        <v>19.99455617527633</v>
      </c>
    </row>
    <row r="49" spans="1:24">
      <c r="A49" s="58">
        <f>Расчет!A66</f>
        <v>45</v>
      </c>
      <c r="B49" s="63" t="str">
        <f>Расчет!B66</f>
        <v>Февраль</v>
      </c>
      <c r="C49" s="127">
        <f>Расчет!C66</f>
        <v>15</v>
      </c>
      <c r="D49" s="114">
        <f>Расчет!U66-Расчет!U66/10</f>
        <v>60.092835470766659</v>
      </c>
      <c r="E49" s="106">
        <f>D49-Расчет!U66/10</f>
        <v>53.415853751792582</v>
      </c>
      <c r="F49" s="106">
        <f>E49-Расчет!U66/10</f>
        <v>46.738872032818506</v>
      </c>
      <c r="G49" s="106">
        <f>F49-Расчет!U66/10</f>
        <v>40.06189031384443</v>
      </c>
      <c r="H49" s="106">
        <f>G49-Расчет!U66/10</f>
        <v>33.384908594870353</v>
      </c>
      <c r="I49" s="106">
        <f>H49-Расчет!U66/10</f>
        <v>26.70792687589628</v>
      </c>
      <c r="J49" s="106">
        <f>I49-Расчет!U66/10</f>
        <v>20.030945156922208</v>
      </c>
      <c r="K49" s="106">
        <f>J49-Расчет!U66/10</f>
        <v>13.353963437948135</v>
      </c>
      <c r="L49" s="106">
        <f>K49-Расчет!U66/10</f>
        <v>6.6769817189740612</v>
      </c>
      <c r="M49" s="115">
        <f>L49-Расчет!U66/10</f>
        <v>-1.2434497875801753E-14</v>
      </c>
      <c r="N49" s="109">
        <f>(-1)*(180*_nn1+(-1)^_nn1*ASIN(-(-1)*SIN(Расчет!D66*PI()/180)/(SQRT(_sinfi^2+(_cosfi*COS(Азимут!D49*PI()/180))^2)))*180/PI()+ACOS((_sinfi/(SQRT(_sinfi^2+(_cosfi*COS(Азимут!D49*PI()/180))^2))))*180/PI())</f>
        <v>3.102785927761289</v>
      </c>
      <c r="O49" s="73">
        <f>(-1)*(180*_nn1+(-1)^_nn1*ASIN(-(-1)*SIN(Расчет!D66*PI()/180)/(SQRT(_sinfi^2+(_cosfi*COS(Азимут!E49*PI()/180))^2)))*180/PI()+ACOS((_sinfi/(SQRT(_sinfi^2+(_cosfi*COS(Азимут!E49*PI()/180))^2))))*180/PI())</f>
        <v>6.707948647051154</v>
      </c>
      <c r="P49" s="73">
        <f>(-1)*(180*_nn1+(-1)^_nn1*ASIN(-(-1)*SIN(Расчет!D66*PI()/180)/(SQRT(_sinfi^2+(_cosfi*COS(Азимут!F49*PI()/180))^2)))*180/PI()+ACOS((_sinfi/(SQRT(_sinfi^2+(_cosfi*COS(Азимут!F49*PI()/180))^2))))*180/PI())</f>
        <v>9.9173882063285816</v>
      </c>
      <c r="Q49" s="73">
        <f>(-1)*(180*_nn1+(-1)^_nn1*ASIN(-(-1)*SIN(Расчет!D66*PI()/180)/(SQRT(_sinfi^2+(_cosfi*COS(Азимут!G49*PI()/180))^2)))*180/PI()+ACOS((_sinfi/(SQRT(_sinfi^2+(_cosfi*COS(Азимут!G49*PI()/180))^2))))*180/PI())</f>
        <v>12.703050671904748</v>
      </c>
      <c r="R49" s="73">
        <f>(-1)*(180*_nn1+(-1)^_nn1*ASIN(-(-1)*SIN(Расчет!D66*PI()/180)/(SQRT(_sinfi^2+(_cosfi*COS(Азимут!H49*PI()/180))^2)))*180/PI()+ACOS((_sinfi/(SQRT(_sinfi^2+(_cosfi*COS(Азимут!H49*PI()/180))^2))))*180/PI())</f>
        <v>15.052333651064117</v>
      </c>
      <c r="S49" s="73">
        <f>(-1)*(180*_nn1+(-1)^_nn1*ASIN(-(-1)*SIN(Расчет!D66*PI()/180)/(SQRT(_sinfi^2+(_cosfi*COS(Азимут!I49*PI()/180))^2)))*180/PI()+ACOS((_sinfi/(SQRT(_sinfi^2+(_cosfi*COS(Азимут!I49*PI()/180))^2))))*180/PI())</f>
        <v>16.963111495357907</v>
      </c>
      <c r="T49" s="73">
        <f>(-1)*(180*_nn1+(-1)^_nn1*ASIN(-(-1)*SIN(Расчет!D66*PI()/180)/(SQRT(_sinfi^2+(_cosfi*COS(Азимут!J49*PI()/180))^2)))*180/PI()+ACOS((_sinfi/(SQRT(_sinfi^2+(_cosfi*COS(Азимут!J49*PI()/180))^2))))*180/PI())</f>
        <v>18.439270616583372</v>
      </c>
      <c r="U49" s="73">
        <f>(-1)*(180*_nn1+(-1)^_nn1*ASIN(-(-1)*SIN(Расчет!D66*PI()/180)/(SQRT(_sinfi^2+(_cosfi*COS(Азимут!K49*PI()/180))^2)))*180/PI()+ACOS((_sinfi/(SQRT(_sinfi^2+(_cosfi*COS(Азимут!K49*PI()/180))^2))))*180/PI())</f>
        <v>19.487149660256108</v>
      </c>
      <c r="V49" s="73">
        <f>(-1)*(180*_nn1+(-1)^_nn1*ASIN(-(-1)*SIN(Расчет!D66*PI()/180)/(SQRT(_sinfi^2+(_cosfi*COS(Азимут!L49*PI()/180))^2)))*180/PI()+ACOS((_sinfi/(SQRT(_sinfi^2+(_cosfi*COS(Азимут!L49*PI()/180))^2))))*180/PI())</f>
        <v>20.11295120792812</v>
      </c>
      <c r="W49" s="110">
        <f>(-1)*(180*_nn1+(-1)^_nn1*ASIN(-(-1)*SIN(Расчет!D66*PI()/180)/(SQRT(_sinfi^2+(_cosfi*COS(Азимут!M49*PI()/180))^2)))*180/PI()+ACOS((_sinfi/(SQRT(_sinfi^2+(_cosfi*COS(Азимут!M49*PI()/180))^2))))*180/PI())</f>
        <v>20.321033333340182</v>
      </c>
      <c r="X49" s="61"/>
    </row>
    <row r="50" spans="1:24">
      <c r="A50" s="46">
        <f>Расчет!A67</f>
        <v>46</v>
      </c>
      <c r="B50" s="3" t="str">
        <f>Расчет!B67</f>
        <v>Февраль</v>
      </c>
      <c r="C50" s="31">
        <f>Расчет!C67</f>
        <v>16</v>
      </c>
      <c r="D50" s="116">
        <f>Расчет!U67-Расчет!U67/10</f>
        <v>60.659112519296627</v>
      </c>
      <c r="E50" s="57">
        <f>D50-Расчет!U67/10</f>
        <v>53.919211128263669</v>
      </c>
      <c r="F50" s="57">
        <f>E50-Расчет!U67/10</f>
        <v>47.17930973723071</v>
      </c>
      <c r="G50" s="57">
        <f>F50-Расчет!U67/10</f>
        <v>40.439408346197752</v>
      </c>
      <c r="H50" s="57">
        <f>G50-Расчет!U67/10</f>
        <v>33.699506955164793</v>
      </c>
      <c r="I50" s="57">
        <f>H50-Расчет!U67/10</f>
        <v>26.959605564131834</v>
      </c>
      <c r="J50" s="57">
        <f>I50-Расчет!U67/10</f>
        <v>20.219704173098876</v>
      </c>
      <c r="K50" s="57">
        <f>J50-Расчет!U67/10</f>
        <v>13.479802782065917</v>
      </c>
      <c r="L50" s="57">
        <f>K50-Расчет!U67/10</f>
        <v>6.7399013910329586</v>
      </c>
      <c r="M50" s="117">
        <f>L50-Расчет!U67/10</f>
        <v>0</v>
      </c>
      <c r="N50" s="109">
        <f>(-1)*(180*_nn1+(-1)^_nn1*ASIN(-(-1)*SIN(Расчет!D67*PI()/180)/(SQRT(_sinfi^2+(_cosfi*COS(Азимут!D50*PI()/180))^2)))*180/PI()+ACOS((_sinfi/(SQRT(_sinfi^2+(_cosfi*COS(Азимут!D50*PI()/180))^2))))*180/PI())</f>
        <v>3.1604474088303505</v>
      </c>
      <c r="O50" s="73">
        <f>(-1)*(180*_nn1+(-1)^_nn1*ASIN(-(-1)*SIN(Расчет!D67*PI()/180)/(SQRT(_sinfi^2+(_cosfi*COS(Азимут!E50*PI()/180))^2)))*180/PI()+ACOS((_sinfi/(SQRT(_sinfi^2+(_cosfi*COS(Азимут!E50*PI()/180))^2))))*180/PI())</f>
        <v>6.8212864473145771</v>
      </c>
      <c r="P50" s="73">
        <f>(-1)*(180*_nn1+(-1)^_nn1*ASIN(-(-1)*SIN(Расчет!D67*PI()/180)/(SQRT(_sinfi^2+(_cosfi*COS(Азимут!F50*PI()/180))^2)))*180/PI()+ACOS((_sinfi/(SQRT(_sinfi^2+(_cosfi*COS(Азимут!F50*PI()/180))^2))))*180/PI())</f>
        <v>10.081809296264396</v>
      </c>
      <c r="Q50" s="73">
        <f>(-1)*(180*_nn1+(-1)^_nn1*ASIN(-(-1)*SIN(Расчет!D67*PI()/180)/(SQRT(_sinfi^2+(_cosfi*COS(Азимут!G50*PI()/180))^2)))*180/PI()+ACOS((_sinfi/(SQRT(_sinfi^2+(_cosfi*COS(Азимут!G50*PI()/180))^2))))*180/PI())</f>
        <v>12.912319983568551</v>
      </c>
      <c r="R50" s="73">
        <f>(-1)*(180*_nn1+(-1)^_nn1*ASIN(-(-1)*SIN(Расчет!D67*PI()/180)/(SQRT(_sinfi^2+(_cosfi*COS(Азимут!H50*PI()/180))^2)))*180/PI()+ACOS((_sinfi/(SQRT(_sinfi^2+(_cosfi*COS(Азимут!H50*PI()/180))^2))))*180/PI())</f>
        <v>15.299391471800391</v>
      </c>
      <c r="S50" s="73">
        <f>(-1)*(180*_nn1+(-1)^_nn1*ASIN(-(-1)*SIN(Расчет!D67*PI()/180)/(SQRT(_sinfi^2+(_cosfi*COS(Азимут!I50*PI()/180))^2)))*180/PI()+ACOS((_sinfi/(SQRT(_sinfi^2+(_cosfi*COS(Азимут!I50*PI()/180))^2))))*180/PI())</f>
        <v>17.240655890182552</v>
      </c>
      <c r="T50" s="73">
        <f>(-1)*(180*_nn1+(-1)^_nn1*ASIN(-(-1)*SIN(Расчет!D67*PI()/180)/(SQRT(_sinfi^2+(_cosfi*COS(Азимут!J50*PI()/180))^2)))*180/PI()+ACOS((_sinfi/(SQRT(_sinfi^2+(_cosfi*COS(Азимут!J50*PI()/180))^2))))*180/PI())</f>
        <v>18.740103883901639</v>
      </c>
      <c r="U50" s="73">
        <f>(-1)*(180*_nn1+(-1)^_nn1*ASIN(-(-1)*SIN(Расчет!D67*PI()/180)/(SQRT(_sinfi^2+(_cosfi*COS(Азимут!K50*PI()/180))^2)))*180/PI()+ACOS((_sinfi/(SQRT(_sinfi^2+(_cosfi*COS(Азимут!K50*PI()/180))^2))))*180/PI())</f>
        <v>19.804331174529949</v>
      </c>
      <c r="V50" s="73">
        <f>(-1)*(180*_nn1+(-1)^_nn1*ASIN(-(-1)*SIN(Расчет!D67*PI()/180)/(SQRT(_sinfi^2+(_cosfi*COS(Азимут!L50*PI()/180))^2)))*180/PI()+ACOS((_sinfi/(SQRT(_sinfi^2+(_cosfi*COS(Азимут!L50*PI()/180))^2))))*180/PI())</f>
        <v>20.439810909592723</v>
      </c>
      <c r="W50" s="110">
        <f>(-1)*(180*_nn1+(-1)^_nn1*ASIN(-(-1)*SIN(Расчет!D67*PI()/180)/(SQRT(_sinfi^2+(_cosfi*COS(Азимут!M50*PI()/180))^2)))*180/PI()+ACOS((_sinfi/(SQRT(_sinfi^2+(_cosfi*COS(Азимут!M50*PI()/180))^2))))*180/PI())</f>
        <v>20.651095772502003</v>
      </c>
    </row>
    <row r="51" spans="1:24">
      <c r="A51" s="46">
        <f>Расчет!A68</f>
        <v>47</v>
      </c>
      <c r="B51" s="3" t="str">
        <f>Расчет!B68</f>
        <v>Февраль</v>
      </c>
      <c r="C51" s="31">
        <f>Расчет!C68</f>
        <v>17</v>
      </c>
      <c r="D51" s="116">
        <f>Расчет!U68-Расчет!U68/10</f>
        <v>61.229511567284028</v>
      </c>
      <c r="E51" s="57">
        <f>D51-Расчет!U68/10</f>
        <v>54.426232504252468</v>
      </c>
      <c r="F51" s="57">
        <f>E51-Расчет!U68/10</f>
        <v>47.622953441220908</v>
      </c>
      <c r="G51" s="57">
        <f>F51-Расчет!U68/10</f>
        <v>40.819674378189347</v>
      </c>
      <c r="H51" s="57">
        <f>G51-Расчет!U68/10</f>
        <v>34.016395315157787</v>
      </c>
      <c r="I51" s="57">
        <f>H51-Расчет!U68/10</f>
        <v>27.213116252126227</v>
      </c>
      <c r="J51" s="57">
        <f>I51-Расчет!U68/10</f>
        <v>20.409837189094667</v>
      </c>
      <c r="K51" s="57">
        <f>J51-Расчет!U68/10</f>
        <v>13.606558126063108</v>
      </c>
      <c r="L51" s="57">
        <f>K51-Расчет!U68/10</f>
        <v>6.8032790630315496</v>
      </c>
      <c r="M51" s="117">
        <f>L51-Расчет!U68/10</f>
        <v>-8.8817841970012523E-15</v>
      </c>
      <c r="N51" s="109">
        <f>(-1)*(180*_nn1+(-1)^_nn1*ASIN(-(-1)*SIN(Расчет!D68*PI()/180)/(SQRT(_sinfi^2+(_cosfi*COS(Азимут!D51*PI()/180))^2)))*180/PI()+ACOS((_sinfi/(SQRT(_sinfi^2+(_cosfi*COS(Азимут!D51*PI()/180))^2))))*180/PI())</f>
        <v>3.2184941515890841</v>
      </c>
      <c r="O51" s="73">
        <f>(-1)*(180*_nn1+(-1)^_nn1*ASIN(-(-1)*SIN(Расчет!D68*PI()/180)/(SQRT(_sinfi^2+(_cosfi*COS(Азимут!E51*PI()/180))^2)))*180/PI()+ACOS((_sinfi/(SQRT(_sinfi^2+(_cosfi*COS(Азимут!E51*PI()/180))^2))))*180/PI())</f>
        <v>6.935558904316764</v>
      </c>
      <c r="P51" s="73">
        <f>(-1)*(180*_nn1+(-1)^_nn1*ASIN(-(-1)*SIN(Расчет!D68*PI()/180)/(SQRT(_sinfi^2+(_cosfi*COS(Азимут!F51*PI()/180))^2)))*180/PI()+ACOS((_sinfi/(SQRT(_sinfi^2+(_cosfi*COS(Азимут!F51*PI()/180))^2))))*180/PI())</f>
        <v>10.247757793424142</v>
      </c>
      <c r="Q51" s="73">
        <f>(-1)*(180*_nn1+(-1)^_nn1*ASIN(-(-1)*SIN(Расчет!D68*PI()/180)/(SQRT(_sinfi^2+(_cosfi*COS(Азимут!G51*PI()/180))^2)))*180/PI()+ACOS((_sinfi/(SQRT(_sinfi^2+(_cosfi*COS(Азимут!G51*PI()/180))^2))))*180/PI())</f>
        <v>13.123668888526254</v>
      </c>
      <c r="R51" s="73">
        <f>(-1)*(180*_nn1+(-1)^_nn1*ASIN(-(-1)*SIN(Расчет!D68*PI()/180)/(SQRT(_sinfi^2+(_cosfi*COS(Азимут!H51*PI()/180))^2)))*180/PI()+ACOS((_sinfi/(SQRT(_sinfi^2+(_cosfi*COS(Азимут!H51*PI()/180))^2))))*180/PI())</f>
        <v>15.54899499306967</v>
      </c>
      <c r="S51" s="73">
        <f>(-1)*(180*_nn1+(-1)^_nn1*ASIN(-(-1)*SIN(Расчет!D68*PI()/180)/(SQRT(_sinfi^2+(_cosfi*COS(Азимут!I51*PI()/180))^2)))*180/PI()+ACOS((_sinfi/(SQRT(_sinfi^2+(_cosfi*COS(Азимут!I51*PI()/180))^2))))*180/PI())</f>
        <v>17.521110272081614</v>
      </c>
      <c r="T51" s="73">
        <f>(-1)*(180*_nn1+(-1)^_nn1*ASIN(-(-1)*SIN(Расчет!D68*PI()/180)/(SQRT(_sinfi^2+(_cosfi*COS(Азимут!J51*PI()/180))^2)))*180/PI()+ACOS((_sinfi/(SQRT(_sinfi^2+(_cosfi*COS(Азимут!J51*PI()/180))^2))))*180/PI())</f>
        <v>19.044112168830964</v>
      </c>
      <c r="U51" s="73">
        <f>(-1)*(180*_nn1+(-1)^_nn1*ASIN(-(-1)*SIN(Расчет!D68*PI()/180)/(SQRT(_sinfi^2+(_cosfi*COS(Азимут!K51*PI()/180))^2)))*180/PI()+ACOS((_sinfi/(SQRT(_sinfi^2+(_cosfi*COS(Азимут!K51*PI()/180))^2))))*180/PI())</f>
        <v>20.124864316577288</v>
      </c>
      <c r="V51" s="73">
        <f>(-1)*(180*_nn1+(-1)^_nn1*ASIN(-(-1)*SIN(Расчет!D68*PI()/180)/(SQRT(_sinfi^2+(_cosfi*COS(Азимут!L51*PI()/180))^2)))*180/PI()+ACOS((_sinfi/(SQRT(_sinfi^2+(_cosfi*COS(Азимут!L51*PI()/180))^2))))*180/PI())</f>
        <v>20.770122379507029</v>
      </c>
      <c r="W51" s="110">
        <f>(-1)*(180*_nn1+(-1)^_nn1*ASIN(-(-1)*SIN(Расчет!D68*PI()/180)/(SQRT(_sinfi^2+(_cosfi*COS(Азимут!M51*PI()/180))^2)))*180/PI()+ACOS((_sinfi/(SQRT(_sinfi^2+(_cosfi*COS(Азимут!M51*PI()/180))^2))))*180/PI())</f>
        <v>20.984642320293005</v>
      </c>
    </row>
    <row r="52" spans="1:24">
      <c r="A52" s="46">
        <f>Расчет!A69</f>
        <v>48</v>
      </c>
      <c r="B52" s="3" t="str">
        <f>Расчет!B69</f>
        <v>Февраль</v>
      </c>
      <c r="C52" s="31">
        <f>Расчет!C69</f>
        <v>18</v>
      </c>
      <c r="D52" s="116">
        <f>Расчет!U69-Расчет!U69/10</f>
        <v>61.803878369532448</v>
      </c>
      <c r="E52" s="57">
        <f>D52-Расчет!U69/10</f>
        <v>54.936780772917729</v>
      </c>
      <c r="F52" s="57">
        <f>E52-Расчет!U69/10</f>
        <v>48.069683176303009</v>
      </c>
      <c r="G52" s="57">
        <f>F52-Расчет!U69/10</f>
        <v>41.202585579688289</v>
      </c>
      <c r="H52" s="57">
        <f>G52-Расчет!U69/10</f>
        <v>34.33548798307357</v>
      </c>
      <c r="I52" s="57">
        <f>H52-Расчет!U69/10</f>
        <v>27.468390386458854</v>
      </c>
      <c r="J52" s="57">
        <f>I52-Расчет!U69/10</f>
        <v>20.601292789844138</v>
      </c>
      <c r="K52" s="57">
        <f>J52-Расчет!U69/10</f>
        <v>13.734195193229422</v>
      </c>
      <c r="L52" s="57">
        <f>K52-Расчет!U69/10</f>
        <v>6.8670975966147045</v>
      </c>
      <c r="M52" s="117">
        <f>L52-Расчет!U69/10</f>
        <v>-1.2434497875801753E-14</v>
      </c>
      <c r="N52" s="109">
        <f>(-1)*(180*_nn1+(-1)^_nn1*ASIN(-(-1)*SIN(Расчет!D69*PI()/180)/(SQRT(_sinfi^2+(_cosfi*COS(Азимут!D52*PI()/180))^2)))*180/PI()+ACOS((_sinfi/(SQRT(_sinfi^2+(_cosfi*COS(Азимут!D52*PI()/180))^2))))*180/PI())</f>
        <v>3.2768962588889394</v>
      </c>
      <c r="O52" s="73">
        <f>(-1)*(180*_nn1+(-1)^_nn1*ASIN(-(-1)*SIN(Расчет!D69*PI()/180)/(SQRT(_sinfi^2+(_cosfi*COS(Азимут!E52*PI()/180))^2)))*180/PI()+ACOS((_sinfi/(SQRT(_sinfi^2+(_cosfi*COS(Азимут!E52*PI()/180))^2))))*180/PI())</f>
        <v>7.0507165304651664</v>
      </c>
      <c r="P52" s="73">
        <f>(-1)*(180*_nn1+(-1)^_nn1*ASIN(-(-1)*SIN(Расчет!D69*PI()/180)/(SQRT(_sinfi^2+(_cosfi*COS(Азимут!F52*PI()/180))^2)))*180/PI()+ACOS((_sinfi/(SQRT(_sinfi^2+(_cosfi*COS(Азимут!F52*PI()/180))^2))))*180/PI())</f>
        <v>10.415171356953437</v>
      </c>
      <c r="Q52" s="73">
        <f>(-1)*(180*_nn1+(-1)^_nn1*ASIN(-(-1)*SIN(Расчет!D69*PI()/180)/(SQRT(_sinfi^2+(_cosfi*COS(Азимут!G52*PI()/180))^2)))*180/PI()+ACOS((_sinfi/(SQRT(_sinfi^2+(_cosfi*COS(Азимут!G52*PI()/180))^2))))*180/PI())</f>
        <v>13.337025733222958</v>
      </c>
      <c r="R52" s="73">
        <f>(-1)*(180*_nn1+(-1)^_nn1*ASIN(-(-1)*SIN(Расчет!D69*PI()/180)/(SQRT(_sinfi^2+(_cosfi*COS(Азимут!H52*PI()/180))^2)))*180/PI()+ACOS((_sinfi/(SQRT(_sinfi^2+(_cosfi*COS(Азимут!H52*PI()/180))^2))))*180/PI())</f>
        <v>15.801064831323913</v>
      </c>
      <c r="S52" s="73">
        <f>(-1)*(180*_nn1+(-1)^_nn1*ASIN(-(-1)*SIN(Расчет!D69*PI()/180)/(SQRT(_sinfi^2+(_cosfi*COS(Азимут!I52*PI()/180))^2)))*180/PI()+ACOS((_sinfi/(SQRT(_sinfi^2+(_cosfi*COS(Азимут!I52*PI()/180))^2))))*180/PI())</f>
        <v>17.804388358064273</v>
      </c>
      <c r="T52" s="73">
        <f>(-1)*(180*_nn1+(-1)^_nn1*ASIN(-(-1)*SIN(Расчет!D69*PI()/180)/(SQRT(_sinfi^2+(_cosfi*COS(Азимут!J52*PI()/180))^2)))*180/PI()+ACOS((_sinfi/(SQRT(_sinfi^2+(_cosfi*COS(Азимут!J52*PI()/180))^2))))*180/PI())</f>
        <v>19.351203156331962</v>
      </c>
      <c r="U52" s="73">
        <f>(-1)*(180*_nn1+(-1)^_nn1*ASIN(-(-1)*SIN(Расчет!D69*PI()/180)/(SQRT(_sinfi^2+(_cosfi*COS(Азимут!K52*PI()/180))^2)))*180/PI()+ACOS((_sinfi/(SQRT(_sinfi^2+(_cosfi*COS(Азимут!K52*PI()/180))^2))))*180/PI())</f>
        <v>20.448651998217571</v>
      </c>
      <c r="V52" s="73">
        <f>(-1)*(180*_nn1+(-1)^_nn1*ASIN(-(-1)*SIN(Расчет!D69*PI()/180)/(SQRT(_sinfi^2+(_cosfi*COS(Азимут!L52*PI()/180))^2)))*180/PI()+ACOS((_sinfi/(SQRT(_sinfi^2+(_cosfi*COS(Азимут!L52*PI()/180))^2))))*180/PI())</f>
        <v>21.103785454438878</v>
      </c>
      <c r="W52" s="110">
        <f>(-1)*(180*_nn1+(-1)^_nn1*ASIN(-(-1)*SIN(Расчет!D69*PI()/180)/(SQRT(_sinfi^2+(_cosfi*COS(Азимут!M52*PI()/180))^2)))*180/PI()+ACOS((_sinfi/(SQRT(_sinfi^2+(_cosfi*COS(Азимут!M52*PI()/180))^2))))*180/PI())</f>
        <v>21.321571751135252</v>
      </c>
    </row>
    <row r="53" spans="1:24">
      <c r="A53" s="46">
        <f>Расчет!A70</f>
        <v>49</v>
      </c>
      <c r="B53" s="3" t="str">
        <f>Расчет!B70</f>
        <v>Февраль</v>
      </c>
      <c r="C53" s="31">
        <f>Расчет!C70</f>
        <v>19</v>
      </c>
      <c r="D53" s="116">
        <f>Расчет!U70-Расчет!U70/10</f>
        <v>62.382062354046866</v>
      </c>
      <c r="E53" s="57">
        <f>D53-Расчет!U70/10</f>
        <v>55.450722092486103</v>
      </c>
      <c r="F53" s="57">
        <f>E53-Расчет!U70/10</f>
        <v>48.51938183092534</v>
      </c>
      <c r="G53" s="57">
        <f>F53-Расчет!U70/10</f>
        <v>41.588041569364577</v>
      </c>
      <c r="H53" s="57">
        <f>G53-Расчет!U70/10</f>
        <v>34.656701307803814</v>
      </c>
      <c r="I53" s="57">
        <f>H53-Расчет!U70/10</f>
        <v>27.725361046243052</v>
      </c>
      <c r="J53" s="57">
        <f>I53-Расчет!U70/10</f>
        <v>20.794020784682289</v>
      </c>
      <c r="K53" s="57">
        <f>J53-Расчет!U70/10</f>
        <v>13.862680523121526</v>
      </c>
      <c r="L53" s="57">
        <f>K53-Расчет!U70/10</f>
        <v>6.9313402615607629</v>
      </c>
      <c r="M53" s="117">
        <f>L53-Расчет!U70/10</f>
        <v>0</v>
      </c>
      <c r="N53" s="109">
        <f>(-1)*(180*_nn1+(-1)^_nn1*ASIN(-(-1)*SIN(Расчет!D70*PI()/180)/(SQRT(_sinfi^2+(_cosfi*COS(Азимут!D53*PI()/180))^2)))*180/PI()+ACOS((_sinfi/(SQRT(_sinfi^2+(_cosfi*COS(Азимут!D53*PI()/180))^2))))*180/PI())</f>
        <v>3.3356236535713322</v>
      </c>
      <c r="O53" s="73">
        <f>(-1)*(180*_nn1+(-1)^_nn1*ASIN(-(-1)*SIN(Расчет!D70*PI()/180)/(SQRT(_sinfi^2+(_cosfi*COS(Азимут!E53*PI()/180))^2)))*180/PI()+ACOS((_sinfi/(SQRT(_sinfi^2+(_cosfi*COS(Азимут!E53*PI()/180))^2))))*180/PI())</f>
        <v>7.1667095722184229</v>
      </c>
      <c r="P53" s="73">
        <f>(-1)*(180*_nn1+(-1)^_nn1*ASIN(-(-1)*SIN(Расчет!D70*PI()/180)/(SQRT(_sinfi^2+(_cosfi*COS(Азимут!F53*PI()/180))^2)))*180/PI()+ACOS((_sinfi/(SQRT(_sinfi^2+(_cosfi*COS(Азимут!F53*PI()/180))^2))))*180/PI())</f>
        <v>10.583987407235924</v>
      </c>
      <c r="Q53" s="73">
        <f>(-1)*(180*_nn1+(-1)^_nn1*ASIN(-(-1)*SIN(Расчет!D70*PI()/180)/(SQRT(_sinfi^2+(_cosfi*COS(Азимут!G53*PI()/180))^2)))*180/PI()+ACOS((_sinfi/(SQRT(_sinfi^2+(_cosfi*COS(Азимут!G53*PI()/180))^2))))*180/PI())</f>
        <v>13.552318704837603</v>
      </c>
      <c r="R53" s="73">
        <f>(-1)*(180*_nn1+(-1)^_nn1*ASIN(-(-1)*SIN(Расчет!D70*PI()/180)/(SQRT(_sinfi^2+(_cosfi*COS(Азимут!H53*PI()/180))^2)))*180/PI()+ACOS((_sinfi/(SQRT(_sinfi^2+(_cosfi*COS(Азимут!H53*PI()/180))^2))))*180/PI())</f>
        <v>16.055521519153871</v>
      </c>
      <c r="S53" s="73">
        <f>(-1)*(180*_nn1+(-1)^_nn1*ASIN(-(-1)*SIN(Расчет!D70*PI()/180)/(SQRT(_sinfi^2+(_cosfi*COS(Азимут!I53*PI()/180))^2)))*180/PI()+ACOS((_sinfi/(SQRT(_sinfi^2+(_cosfi*COS(Азимут!I53*PI()/180))^2))))*180/PI())</f>
        <v>18.090403827884984</v>
      </c>
      <c r="T53" s="73">
        <f>(-1)*(180*_nn1+(-1)^_nn1*ASIN(-(-1)*SIN(Расчет!D70*PI()/180)/(SQRT(_sinfi^2+(_cosfi*COS(Азимут!J53*PI()/180))^2)))*180/PI()+ACOS((_sinfi/(SQRT(_sinfi^2+(_cosfi*COS(Азимут!J53*PI()/180))^2))))*180/PI())</f>
        <v>19.661284512352637</v>
      </c>
      <c r="U53" s="73">
        <f>(-1)*(180*_nn1+(-1)^_nn1*ASIN(-(-1)*SIN(Расчет!D70*PI()/180)/(SQRT(_sinfi^2+(_cosfi*COS(Азимут!K53*PI()/180))^2)))*180/PI()+ACOS((_sinfi/(SQRT(_sinfi^2+(_cosfi*COS(Азимут!K53*PI()/180))^2))))*180/PI())</f>
        <v>20.775597113285357</v>
      </c>
      <c r="V53" s="73">
        <f>(-1)*(180*_nn1+(-1)^_nn1*ASIN(-(-1)*SIN(Расчет!D70*PI()/180)/(SQRT(_sinfi^2+(_cosfi*COS(Азимут!L53*PI()/180))^2)))*180/PI()+ACOS((_sinfi/(SQRT(_sinfi^2+(_cosfi*COS(Азимут!L53*PI()/180))^2))))*180/PI())</f>
        <v>21.440699948649637</v>
      </c>
      <c r="W53" s="110">
        <f>(-1)*(180*_nn1+(-1)^_nn1*ASIN(-(-1)*SIN(Расчет!D70*PI()/180)/(SQRT(_sinfi^2+(_cosfi*COS(Азимут!M53*PI()/180))^2)))*180/PI()+ACOS((_sinfi/(SQRT(_sinfi^2+(_cosfi*COS(Азимут!M53*PI()/180))^2))))*180/PI())</f>
        <v>21.661782814571637</v>
      </c>
    </row>
    <row r="54" spans="1:24">
      <c r="A54" s="46">
        <f>Расчет!A71</f>
        <v>50</v>
      </c>
      <c r="B54" s="3" t="str">
        <f>Расчет!B71</f>
        <v>Февраль</v>
      </c>
      <c r="C54" s="31">
        <f>Расчет!C71</f>
        <v>20</v>
      </c>
      <c r="D54" s="116">
        <f>Расчет!U71-Расчет!U71/10</f>
        <v>62.963916512468238</v>
      </c>
      <c r="E54" s="57">
        <f>D54-Расчет!U71/10</f>
        <v>55.967925788860654</v>
      </c>
      <c r="F54" s="57">
        <f>E54-Расчет!U71/10</f>
        <v>48.971935065253071</v>
      </c>
      <c r="G54" s="57">
        <f>F54-Расчет!U71/10</f>
        <v>41.975944341645487</v>
      </c>
      <c r="H54" s="57">
        <f>G54-Расчет!U71/10</f>
        <v>34.979953618037904</v>
      </c>
      <c r="I54" s="57">
        <f>H54-Расчет!U71/10</f>
        <v>27.98396289443032</v>
      </c>
      <c r="J54" s="57">
        <f>I54-Расчет!U71/10</f>
        <v>20.987972170822736</v>
      </c>
      <c r="K54" s="57">
        <f>J54-Расчет!U71/10</f>
        <v>13.991981447215155</v>
      </c>
      <c r="L54" s="57">
        <f>K54-Расчет!U71/10</f>
        <v>6.9959907236075729</v>
      </c>
      <c r="M54" s="117">
        <f>L54-Расчет!U71/10</f>
        <v>-8.8817841970012523E-15</v>
      </c>
      <c r="N54" s="109">
        <f>(-1)*(180*_nn1+(-1)^_nn1*ASIN(-(-1)*SIN(Расчет!D71*PI()/180)/(SQRT(_sinfi^2+(_cosfi*COS(Азимут!D54*PI()/180))^2)))*180/PI()+ACOS((_sinfi/(SQRT(_sinfi^2+(_cosfi*COS(Азимут!D54*PI()/180))^2))))*180/PI())</f>
        <v>3.3946460905573304</v>
      </c>
      <c r="O54" s="73">
        <f>(-1)*(180*_nn1+(-1)^_nn1*ASIN(-(-1)*SIN(Расчет!D71*PI()/180)/(SQRT(_sinfi^2+(_cosfi*COS(Азимут!E54*PI()/180))^2)))*180/PI()+ACOS((_sinfi/(SQRT(_sinfi^2+(_cosfi*COS(Азимут!E54*PI()/180))^2))))*180/PI())</f>
        <v>7.283488024548916</v>
      </c>
      <c r="P54" s="73">
        <f>(-1)*(180*_nn1+(-1)^_nn1*ASIN(-(-1)*SIN(Расчет!D71*PI()/180)/(SQRT(_sinfi^2+(_cosfi*COS(Азимут!F54*PI()/180))^2)))*180/PI()+ACOS((_sinfi/(SQRT(_sinfi^2+(_cosfi*COS(Азимут!F54*PI()/180))^2))))*180/PI())</f>
        <v>10.754143141689809</v>
      </c>
      <c r="Q54" s="73">
        <f>(-1)*(180*_nn1+(-1)^_nn1*ASIN(-(-1)*SIN(Расчет!D71*PI()/180)/(SQRT(_sinfi^2+(_cosfi*COS(Азимут!G54*PI()/180))^2)))*180/PI()+ACOS((_sinfi/(SQRT(_sinfi^2+(_cosfi*COS(Азимут!G54*PI()/180))^2))))*180/PI())</f>
        <v>13.769475849264637</v>
      </c>
      <c r="R54" s="73">
        <f>(-1)*(180*_nn1+(-1)^_nn1*ASIN(-(-1)*SIN(Расчет!D71*PI()/180)/(SQRT(_sinfi^2+(_cosfi*COS(Азимут!H54*PI()/180))^2)))*180/PI()+ACOS((_sinfi/(SQRT(_sinfi^2+(_cosfi*COS(Азимут!H54*PI()/180))^2))))*180/PI())</f>
        <v>16.312285525673303</v>
      </c>
      <c r="S54" s="73">
        <f>(-1)*(180*_nn1+(-1)^_nn1*ASIN(-(-1)*SIN(Расчет!D71*PI()/180)/(SQRT(_sinfi^2+(_cosfi*COS(Азимут!I54*PI()/180))^2)))*180/PI()+ACOS((_sinfi/(SQRT(_sinfi^2+(_cosfi*COS(Азимут!I54*PI()/180))^2))))*180/PI())</f>
        <v>18.37907034645005</v>
      </c>
      <c r="T54" s="73">
        <f>(-1)*(180*_nn1+(-1)^_nn1*ASIN(-(-1)*SIN(Расчет!D71*PI()/180)/(SQRT(_sinfi^2+(_cosfi*COS(Азимут!J54*PI()/180))^2)))*180/PI()+ACOS((_sinfi/(SQRT(_sinfi^2+(_cosfi*COS(Азимут!J54*PI()/180))^2))))*180/PI())</f>
        <v>19.974263907758541</v>
      </c>
      <c r="U54" s="73">
        <f>(-1)*(180*_nn1+(-1)^_nn1*ASIN(-(-1)*SIN(Расчет!D71*PI()/180)/(SQRT(_sinfi^2+(_cosfi*COS(Азимут!K54*PI()/180))^2)))*180/PI()+ACOS((_sinfi/(SQRT(_sinfi^2+(_cosfi*COS(Азимут!K54*PI()/180))^2))))*180/PI())</f>
        <v>21.105602562651711</v>
      </c>
      <c r="V54" s="73">
        <f>(-1)*(180*_nn1+(-1)^_nn1*ASIN(-(-1)*SIN(Расчет!D71*PI()/180)/(SQRT(_sinfi^2+(_cosfi*COS(Азимут!L54*PI()/180))^2)))*180/PI()+ACOS((_sinfi/(SQRT(_sinfi^2+(_cosfi*COS(Азимут!L54*PI()/180))^2))))*180/PI())</f>
        <v>21.780765679597408</v>
      </c>
      <c r="W54" s="110">
        <f>(-1)*(180*_nn1+(-1)^_nn1*ASIN(-(-1)*SIN(Расчет!D71*PI()/180)/(SQRT(_sinfi^2+(_cosfi*COS(Азимут!M54*PI()/180))^2)))*180/PI()+ACOS((_sinfi/(SQRT(_sinfi^2+(_cosfi*COS(Азимут!M54*PI()/180))^2))))*180/PI())</f>
        <v>22.005174261204246</v>
      </c>
    </row>
    <row r="55" spans="1:24">
      <c r="A55" s="46">
        <f>Расчет!A72</f>
        <v>51</v>
      </c>
      <c r="B55" s="3" t="str">
        <f>Расчет!B72</f>
        <v>Февраль</v>
      </c>
      <c r="C55" s="31">
        <f>Расчет!C72</f>
        <v>21</v>
      </c>
      <c r="D55" s="116">
        <f>Расчет!U72-Расчет!U72/10</f>
        <v>63.549297288402727</v>
      </c>
      <c r="E55" s="57">
        <f>D55-Расчет!U72/10</f>
        <v>56.488264256357979</v>
      </c>
      <c r="F55" s="57">
        <f>E55-Расчет!U72/10</f>
        <v>49.427231224313232</v>
      </c>
      <c r="G55" s="57">
        <f>F55-Расчет!U72/10</f>
        <v>42.366198192268484</v>
      </c>
      <c r="H55" s="57">
        <f>G55-Расчет!U72/10</f>
        <v>35.305165160223737</v>
      </c>
      <c r="I55" s="57">
        <f>H55-Расчет!U72/10</f>
        <v>28.24413212817899</v>
      </c>
      <c r="J55" s="57">
        <f>I55-Расчет!U72/10</f>
        <v>21.183099096134242</v>
      </c>
      <c r="K55" s="57">
        <f>J55-Расчет!U72/10</f>
        <v>14.122066064089495</v>
      </c>
      <c r="L55" s="57">
        <f>K55-Расчет!U72/10</f>
        <v>7.0610330320447474</v>
      </c>
      <c r="M55" s="117">
        <f>L55-Расчет!U72/10</f>
        <v>0</v>
      </c>
      <c r="N55" s="109">
        <f>(-1)*(180*_nn1+(-1)^_nn1*ASIN(-(-1)*SIN(Расчет!D72*PI()/180)/(SQRT(_sinfi^2+(_cosfi*COS(Азимут!D55*PI()/180))^2)))*180/PI()+ACOS((_sinfi/(SQRT(_sinfi^2+(_cosfi*COS(Азимут!D55*PI()/180))^2))))*180/PI())</f>
        <v>3.4539331689132382</v>
      </c>
      <c r="O55" s="73">
        <f>(-1)*(180*_nn1+(-1)^_nn1*ASIN(-(-1)*SIN(Расчет!D72*PI()/180)/(SQRT(_sinfi^2+(_cosfi*COS(Азимут!E55*PI()/180))^2)))*180/PI()+ACOS((_sinfi/(SQRT(_sinfi^2+(_cosfi*COS(Азимут!E55*PI()/180))^2))))*180/PI())</f>
        <v>7.4010016449429941</v>
      </c>
      <c r="P55" s="73">
        <f>(-1)*(180*_nn1+(-1)^_nn1*ASIN(-(-1)*SIN(Расчет!D72*PI()/180)/(SQRT(_sinfi^2+(_cosfi*COS(Азимут!F55*PI()/180))^2)))*180/PI()+ACOS((_sinfi/(SQRT(_sinfi^2+(_cosfi*COS(Азимут!F55*PI()/180))^2))))*180/PI())</f>
        <v>10.925575549582476</v>
      </c>
      <c r="Q55" s="73">
        <f>(-1)*(180*_nn1+(-1)^_nn1*ASIN(-(-1)*SIN(Расчет!D72*PI()/180)/(SQRT(_sinfi^2+(_cosfi*COS(Азимут!G55*PI()/180))^2)))*180/PI()+ACOS((_sinfi/(SQRT(_sinfi^2+(_cosfi*COS(Азимут!G55*PI()/180))^2))))*180/PI())</f>
        <v>13.988425087684476</v>
      </c>
      <c r="R55" s="73">
        <f>(-1)*(180*_nn1+(-1)^_nn1*ASIN(-(-1)*SIN(Расчет!D72*PI()/180)/(SQRT(_sinfi^2+(_cosfi*COS(Азимут!H55*PI()/180))^2)))*180/PI()+ACOS((_sinfi/(SQRT(_sinfi^2+(_cosfi*COS(Азимут!H55*PI()/180))^2))))*180/PI())</f>
        <v>16.57127727517863</v>
      </c>
      <c r="S55" s="73">
        <f>(-1)*(180*_nn1+(-1)^_nn1*ASIN(-(-1)*SIN(Расчет!D72*PI()/180)/(SQRT(_sinfi^2+(_cosfi*COS(Азимут!I55*PI()/180))^2)))*180/PI()+ACOS((_sinfi/(SQRT(_sinfi^2+(_cosfi*COS(Азимут!I55*PI()/180))^2))))*180/PI())</f>
        <v>18.670301584277524</v>
      </c>
      <c r="T55" s="73">
        <f>(-1)*(180*_nn1+(-1)^_nn1*ASIN(-(-1)*SIN(Расчет!D72*PI()/180)/(SQRT(_sinfi^2+(_cosfi*COS(Азимут!J55*PI()/180))^2)))*180/PI()+ACOS((_sinfi/(SQRT(_sinfi^2+(_cosfi*COS(Азимут!J55*PI()/180))^2))))*180/PI())</f>
        <v>20.290049040168498</v>
      </c>
      <c r="U55" s="73">
        <f>(-1)*(180*_nn1+(-1)^_nn1*ASIN(-(-1)*SIN(Расчет!D72*PI()/180)/(SQRT(_sinfi^2+(_cosfi*COS(Азимут!K55*PI()/180))^2)))*180/PI()+ACOS((_sinfi/(SQRT(_sinfi^2+(_cosfi*COS(Азимут!K55*PI()/180))^2))))*180/PI())</f>
        <v>21.438571277062863</v>
      </c>
      <c r="V55" s="73">
        <f>(-1)*(180*_nn1+(-1)^_nn1*ASIN(-(-1)*SIN(Расчет!D72*PI()/180)/(SQRT(_sinfi^2+(_cosfi*COS(Азимут!L55*PI()/180))^2)))*180/PI()+ACOS((_sinfi/(SQRT(_sinfi^2+(_cosfi*COS(Азимут!L55*PI()/180))^2))))*180/PI())</f>
        <v>22.123882491413184</v>
      </c>
      <c r="W55" s="110">
        <f>(-1)*(180*_nn1+(-1)^_nn1*ASIN(-(-1)*SIN(Расчет!D72*PI()/180)/(SQRT(_sinfi^2+(_cosfi*COS(Азимут!M55*PI()/180))^2)))*180/PI()+ACOS((_sinfi/(SQRT(_sinfi^2+(_cosfi*COS(Азимут!M55*PI()/180))^2))))*180/PI())</f>
        <v>22.351644866393542</v>
      </c>
    </row>
    <row r="56" spans="1:24">
      <c r="A56" s="46">
        <f>Расчет!A73</f>
        <v>52</v>
      </c>
      <c r="B56" s="3" t="str">
        <f>Расчет!B73</f>
        <v>Февраль</v>
      </c>
      <c r="C56" s="31">
        <f>Расчет!C73</f>
        <v>22</v>
      </c>
      <c r="D56" s="116">
        <f>Расчет!U73-Расчет!U73/10</f>
        <v>64.138064464142488</v>
      </c>
      <c r="E56" s="57">
        <f>D56-Расчет!U73/10</f>
        <v>57.011612857015542</v>
      </c>
      <c r="F56" s="57">
        <f>E56-Расчет!U73/10</f>
        <v>49.885161249888597</v>
      </c>
      <c r="G56" s="57">
        <f>F56-Расчет!U73/10</f>
        <v>42.758709642761652</v>
      </c>
      <c r="H56" s="57">
        <f>G56-Расчет!U73/10</f>
        <v>35.632258035634706</v>
      </c>
      <c r="I56" s="57">
        <f>H56-Расчет!U73/10</f>
        <v>28.505806428507764</v>
      </c>
      <c r="J56" s="57">
        <f>I56-Расчет!U73/10</f>
        <v>21.379354821380822</v>
      </c>
      <c r="K56" s="57">
        <f>J56-Расчет!U73/10</f>
        <v>14.25290321425388</v>
      </c>
      <c r="L56" s="57">
        <f>K56-Расчет!U73/10</f>
        <v>7.1264516071269375</v>
      </c>
      <c r="M56" s="117">
        <f>L56-Расчет!U73/10</f>
        <v>0</v>
      </c>
      <c r="N56" s="109">
        <f>(-1)*(180*_nn1+(-1)^_nn1*ASIN(-(-1)*SIN(Расчет!D73*PI()/180)/(SQRT(_sinfi^2+(_cosfi*COS(Азимут!D56*PI()/180))^2)))*180/PI()+ACOS((_sinfi/(SQRT(_sinfi^2+(_cosfi*COS(Азимут!D56*PI()/180))^2))))*180/PI())</f>
        <v>3.5134543439041011</v>
      </c>
      <c r="O56" s="73">
        <f>(-1)*(180*_nn1+(-1)^_nn1*ASIN(-(-1)*SIN(Расчет!D73*PI()/180)/(SQRT(_sinfi^2+(_cosfi*COS(Азимут!E56*PI()/180))^2)))*180/PI()+ACOS((_sinfi/(SQRT(_sinfi^2+(_cosfi*COS(Азимут!E56*PI()/180))^2))))*180/PI())</f>
        <v>7.5191999669660561</v>
      </c>
      <c r="P56" s="73">
        <f>(-1)*(180*_nn1+(-1)^_nn1*ASIN(-(-1)*SIN(Расчет!D73*PI()/180)/(SQRT(_sinfi^2+(_cosfi*COS(Азимут!F56*PI()/180))^2)))*180/PI()+ACOS((_sinfi/(SQRT(_sinfi^2+(_cosfi*COS(Азимут!F56*PI()/180))^2))))*180/PI())</f>
        <v>11.098221425891722</v>
      </c>
      <c r="Q56" s="73">
        <f>(-1)*(180*_nn1+(-1)^_nn1*ASIN(-(-1)*SIN(Расчет!D73*PI()/180)/(SQRT(_sinfi^2+(_cosfi*COS(Азимут!G56*PI()/180))^2)))*180/PI()+ACOS((_sinfi/(SQRT(_sinfi^2+(_cosfi*COS(Азимут!G56*PI()/180))^2))))*180/PI())</f>
        <v>14.209094231756922</v>
      </c>
      <c r="R56" s="73">
        <f>(-1)*(180*_nn1+(-1)^_nn1*ASIN(-(-1)*SIN(Расчет!D73*PI()/180)/(SQRT(_sinfi^2+(_cosfi*COS(Азимут!H56*PI()/180))^2)))*180/PI()+ACOS((_sinfi/(SQRT(_sinfi^2+(_cosfi*COS(Азимут!H56*PI()/180))^2))))*180/PI())</f>
        <v>16.832417164120869</v>
      </c>
      <c r="S56" s="73">
        <f>(-1)*(180*_nn1+(-1)^_nn1*ASIN(-(-1)*SIN(Расчет!D73*PI()/180)/(SQRT(_sinfi^2+(_cosfi*COS(Азимут!I56*PI()/180))^2)))*180/PI()+ACOS((_sinfi/(SQRT(_sinfi^2+(_cosfi*COS(Азимут!I56*PI()/180))^2))))*180/PI())</f>
        <v>18.964011236051732</v>
      </c>
      <c r="T56" s="73">
        <f>(-1)*(180*_nn1+(-1)^_nn1*ASIN(-(-1)*SIN(Расчет!D73*PI()/180)/(SQRT(_sinfi^2+(_cosfi*COS(Азимут!J56*PI()/180))^2)))*180/PI()+ACOS((_sinfi/(SQRT(_sinfi^2+(_cosfi*COS(Азимут!J56*PI()/180))^2))))*180/PI())</f>
        <v>20.608547653743216</v>
      </c>
      <c r="U56" s="73">
        <f>(-1)*(180*_nn1+(-1)^_nn1*ASIN(-(-1)*SIN(Расчет!D73*PI()/180)/(SQRT(_sinfi^2+(_cosfi*COS(Азимут!K56*PI()/180))^2)))*180/PI()+ACOS((_sinfi/(SQRT(_sinfi^2+(_cosfi*COS(Азимут!K56*PI()/180))^2))))*180/PI())</f>
        <v>21.774406237849547</v>
      </c>
      <c r="V56" s="73">
        <f>(-1)*(180*_nn1+(-1)^_nn1*ASIN(-(-1)*SIN(Расчет!D73*PI()/180)/(SQRT(_sinfi^2+(_cosfi*COS(Азимут!L56*PI()/180))^2)))*180/PI()+ACOS((_sinfi/(SQRT(_sinfi^2+(_cosfi*COS(Азимут!L56*PI()/180))^2))))*180/PI())</f>
        <v>22.469950276207044</v>
      </c>
      <c r="W56" s="110">
        <f>(-1)*(180*_nn1+(-1)^_nn1*ASIN(-(-1)*SIN(Расчет!D73*PI()/180)/(SQRT(_sinfi^2+(_cosfi*COS(Азимут!M56*PI()/180))^2)))*180/PI()+ACOS((_sinfi/(SQRT(_sinfi^2+(_cosfi*COS(Азимут!M56*PI()/180))^2))))*180/PI())</f>
        <v>22.70109345177471</v>
      </c>
    </row>
    <row r="57" spans="1:24">
      <c r="A57" s="46">
        <f>Расчет!A74</f>
        <v>53</v>
      </c>
      <c r="B57" s="3" t="str">
        <f>Расчет!B74</f>
        <v>Февраль</v>
      </c>
      <c r="C57" s="31">
        <f>Расчет!C74</f>
        <v>23</v>
      </c>
      <c r="D57" s="116">
        <f>Расчет!U74-Расчет!U74/10</f>
        <v>64.730081046220462</v>
      </c>
      <c r="E57" s="57">
        <f>D57-Расчет!U74/10</f>
        <v>57.537849818862632</v>
      </c>
      <c r="F57" s="57">
        <f>E57-Расчет!U74/10</f>
        <v>50.345618591504802</v>
      </c>
      <c r="G57" s="57">
        <f>F57-Расчет!U74/10</f>
        <v>43.153387364146973</v>
      </c>
      <c r="H57" s="57">
        <f>G57-Расчет!U74/10</f>
        <v>35.961156136789143</v>
      </c>
      <c r="I57" s="57">
        <f>H57-Расчет!U74/10</f>
        <v>28.768924909431313</v>
      </c>
      <c r="J57" s="57">
        <f>I57-Расчет!U74/10</f>
        <v>21.576693682073483</v>
      </c>
      <c r="K57" s="57">
        <f>J57-Расчет!U74/10</f>
        <v>14.384462454715655</v>
      </c>
      <c r="L57" s="57">
        <f>K57-Расчет!U74/10</f>
        <v>7.1922312273578264</v>
      </c>
      <c r="M57" s="117">
        <f>L57-Расчет!U74/10</f>
        <v>0</v>
      </c>
      <c r="N57" s="109">
        <f>(-1)*(180*_nn1+(-1)^_nn1*ASIN(-(-1)*SIN(Расчет!D74*PI()/180)/(SQRT(_sinfi^2+(_cosfi*COS(Азимут!D57*PI()/180))^2)))*180/PI()+ACOS((_sinfi/(SQRT(_sinfi^2+(_cosfi*COS(Азимут!D57*PI()/180))^2))))*180/PI())</f>
        <v>3.5731789390496829</v>
      </c>
      <c r="O57" s="73">
        <f>(-1)*(180*_nn1+(-1)^_nn1*ASIN(-(-1)*SIN(Расчет!D74*PI()/180)/(SQRT(_sinfi^2+(_cosfi*COS(Азимут!E57*PI()/180))^2)))*180/PI()+ACOS((_sinfi/(SQRT(_sinfi^2+(_cosfi*COS(Азимут!E57*PI()/180))^2))))*180/PI())</f>
        <v>7.638032313418222</v>
      </c>
      <c r="P57" s="73">
        <f>(-1)*(180*_nn1+(-1)^_nn1*ASIN(-(-1)*SIN(Расчет!D74*PI()/180)/(SQRT(_sinfi^2+(_cosfi*COS(Азимут!F57*PI()/180))^2)))*180/PI()+ACOS((_sinfi/(SQRT(_sinfi^2+(_cosfi*COS(Азимут!F57*PI()/180))^2))))*180/PI())</f>
        <v>11.272017384246681</v>
      </c>
      <c r="Q57" s="73">
        <f>(-1)*(180*_nn1+(-1)^_nn1*ASIN(-(-1)*SIN(Расчет!D74*PI()/180)/(SQRT(_sinfi^2+(_cosfi*COS(Азимут!G57*PI()/180))^2)))*180/PI()+ACOS((_sinfi/(SQRT(_sinfi^2+(_cosfi*COS(Азимут!G57*PI()/180))^2))))*180/PI())</f>
        <v>14.431410997472341</v>
      </c>
      <c r="R57" s="73">
        <f>(-1)*(180*_nn1+(-1)^_nn1*ASIN(-(-1)*SIN(Расчет!D74*PI()/180)/(SQRT(_sinfi^2+(_cosfi*COS(Азимут!H57*PI()/180))^2)))*180/PI()+ACOS((_sinfi/(SQRT(_sinfi^2+(_cosfi*COS(Азимут!H57*PI()/180))^2))))*180/PI())</f>
        <v>17.095625576429143</v>
      </c>
      <c r="S57" s="73">
        <f>(-1)*(180*_nn1+(-1)^_nn1*ASIN(-(-1)*SIN(Расчет!D74*PI()/180)/(SQRT(_sinfi^2+(_cosfi*COS(Азимут!I57*PI()/180))^2)))*180/PI()+ACOS((_sinfi/(SQRT(_sinfi^2+(_cosfi*COS(Азимут!I57*PI()/180))^2))))*180/PI())</f>
        <v>19.26011303731795</v>
      </c>
      <c r="T57" s="73">
        <f>(-1)*(180*_nn1+(-1)^_nn1*ASIN(-(-1)*SIN(Расчет!D74*PI()/180)/(SQRT(_sinfi^2+(_cosfi*COS(Азимут!J57*PI()/180))^2)))*180/PI()+ACOS((_sinfi/(SQRT(_sinfi^2+(_cosfi*COS(Азимут!J57*PI()/180))^2))))*180/PI())</f>
        <v>20.929667556976682</v>
      </c>
      <c r="U57" s="73">
        <f>(-1)*(180*_nn1+(-1)^_nn1*ASIN(-(-1)*SIN(Расчет!D74*PI()/180)/(SQRT(_sinfi^2+(_cosfi*COS(Азимут!K57*PI()/180))^2)))*180/PI()+ACOS((_sinfi/(SQRT(_sinfi^2+(_cosfi*COS(Азимут!K57*PI()/180))^2))))*180/PI())</f>
        <v>22.113010495559678</v>
      </c>
      <c r="V57" s="73">
        <f>(-1)*(180*_nn1+(-1)^_nn1*ASIN(-(-1)*SIN(Расчет!D74*PI()/180)/(SQRT(_sinfi^2+(_cosfi*COS(Азимут!L57*PI()/180))^2)))*180/PI()+ACOS((_sinfi/(SQRT(_sinfi^2+(_cosfi*COS(Азимут!L57*PI()/180))^2))))*180/PI())</f>
        <v>22.818868993260537</v>
      </c>
      <c r="W57" s="110">
        <f>(-1)*(180*_nn1+(-1)^_nn1*ASIN(-(-1)*SIN(Расчет!D74*PI()/180)/(SQRT(_sinfi^2+(_cosfi*COS(Азимут!M57*PI()/180))^2)))*180/PI()+ACOS((_sinfi/(SQRT(_sinfi^2+(_cosfi*COS(Азимут!M57*PI()/180))^2))))*180/PI())</f>
        <v>23.053418904650556</v>
      </c>
    </row>
    <row r="58" spans="1:24">
      <c r="A58" s="46">
        <f>Расчет!A75</f>
        <v>54</v>
      </c>
      <c r="B58" s="3" t="str">
        <f>Расчет!B75</f>
        <v>Февраль</v>
      </c>
      <c r="C58" s="31">
        <f>Расчет!C75</f>
        <v>24</v>
      </c>
      <c r="D58" s="116">
        <f>Расчет!U75-Расчет!U75/10</f>
        <v>65.325213150188063</v>
      </c>
      <c r="E58" s="57">
        <f>D58-Расчет!U75/10</f>
        <v>58.066856133500501</v>
      </c>
      <c r="F58" s="57">
        <f>E58-Расчет!U75/10</f>
        <v>50.808499116812939</v>
      </c>
      <c r="G58" s="57">
        <f>F58-Расчет!U75/10</f>
        <v>43.550142100125377</v>
      </c>
      <c r="H58" s="57">
        <f>G58-Расчет!U75/10</f>
        <v>36.291785083437816</v>
      </c>
      <c r="I58" s="57">
        <f>H58-Расчет!U75/10</f>
        <v>29.033428066750254</v>
      </c>
      <c r="J58" s="57">
        <f>I58-Расчет!U75/10</f>
        <v>21.775071050062692</v>
      </c>
      <c r="K58" s="57">
        <f>J58-Расчет!U75/10</f>
        <v>14.516714033375129</v>
      </c>
      <c r="L58" s="57">
        <f>K58-Расчет!U75/10</f>
        <v>7.2583570166875653</v>
      </c>
      <c r="M58" s="117">
        <f>L58-Расчет!U75/10</f>
        <v>0</v>
      </c>
      <c r="N58" s="109">
        <f>(-1)*(180*_nn1+(-1)^_nn1*ASIN(-(-1)*SIN(Расчет!D75*PI()/180)/(SQRT(_sinfi^2+(_cosfi*COS(Азимут!D58*PI()/180))^2)))*180/PI()+ACOS((_sinfi/(SQRT(_sinfi^2+(_cosfi*COS(Азимут!D58*PI()/180))^2))))*180/PI())</f>
        <v>3.6330761581981221</v>
      </c>
      <c r="O58" s="73">
        <f>(-1)*(180*_nn1+(-1)^_nn1*ASIN(-(-1)*SIN(Расчет!D75*PI()/180)/(SQRT(_sinfi^2+(_cosfi*COS(Азимут!E58*PI()/180))^2)))*180/PI()+ACOS((_sinfi/(SQRT(_sinfi^2+(_cosfi*COS(Азимут!E58*PI()/180))^2))))*180/PI())</f>
        <v>7.7574478091136996</v>
      </c>
      <c r="P58" s="73">
        <f>(-1)*(180*_nn1+(-1)^_nn1*ASIN(-(-1)*SIN(Расчет!D75*PI()/180)/(SQRT(_sinfi^2+(_cosfi*COS(Азимут!F58*PI()/180))^2)))*180/PI()+ACOS((_sinfi/(SQRT(_sinfi^2+(_cosfi*COS(Азимут!F58*PI()/180))^2))))*180/PI())</f>
        <v>11.446899868984332</v>
      </c>
      <c r="Q58" s="73">
        <f>(-1)*(180*_nn1+(-1)^_nn1*ASIN(-(-1)*SIN(Расчет!D75*PI()/180)/(SQRT(_sinfi^2+(_cosfi*COS(Азимут!G58*PI()/180))^2)))*180/PI()+ACOS((_sinfi/(SQRT(_sinfi^2+(_cosfi*COS(Азимут!G58*PI()/180))^2))))*180/PI())</f>
        <v>14.655303017698685</v>
      </c>
      <c r="R58" s="73">
        <f>(-1)*(180*_nn1+(-1)^_nn1*ASIN(-(-1)*SIN(Расчет!D75*PI()/180)/(SQRT(_sinfi^2+(_cosfi*COS(Азимут!H58*PI()/180))^2)))*180/PI()+ACOS((_sinfi/(SQRT(_sinfi^2+(_cosfi*COS(Азимут!H58*PI()/180))^2))))*180/PI())</f>
        <v>17.360822897227877</v>
      </c>
      <c r="S58" s="73">
        <f>(-1)*(180*_nn1+(-1)^_nn1*ASIN(-(-1)*SIN(Расчет!D75*PI()/180)/(SQRT(_sinfi^2+(_cosfi*COS(Азимут!I58*PI()/180))^2)))*180/PI()+ACOS((_sinfi/(SQRT(_sinfi^2+(_cosfi*COS(Азимут!I58*PI()/180))^2))))*180/PI())</f>
        <v>19.558520779363306</v>
      </c>
      <c r="T58" s="73">
        <f>(-1)*(180*_nn1+(-1)^_nn1*ASIN(-(-1)*SIN(Расчет!D75*PI()/180)/(SQRT(_sinfi^2+(_cosfi*COS(Азимут!J58*PI()/180))^2)))*180/PI()+ACOS((_sinfi/(SQRT(_sinfi^2+(_cosfi*COS(Азимут!J58*PI()/180))^2))))*180/PI())</f>
        <v>21.253316638543055</v>
      </c>
      <c r="U58" s="73">
        <f>(-1)*(180*_nn1+(-1)^_nn1*ASIN(-(-1)*SIN(Расчет!D75*PI()/180)/(SQRT(_sinfi^2+(_cosfi*COS(Азимут!K58*PI()/180))^2)))*180/PI()+ACOS((_sinfi/(SQRT(_sinfi^2+(_cosfi*COS(Азимут!K58*PI()/180))^2))))*180/PI())</f>
        <v>22.454287186573254</v>
      </c>
      <c r="V58" s="73">
        <f>(-1)*(180*_nn1+(-1)^_nn1*ASIN(-(-1)*SIN(Расчет!D75*PI()/180)/(SQRT(_sinfi^2+(_cosfi*COS(Азимут!L58*PI()/180))^2)))*180/PI()+ACOS((_sinfi/(SQRT(_sinfi^2+(_cosfi*COS(Азимут!L58*PI()/180))^2))))*180/PI())</f>
        <v>23.170538686167163</v>
      </c>
      <c r="W58" s="110">
        <f>(-1)*(180*_nn1+(-1)^_nn1*ASIN(-(-1)*SIN(Расчет!D75*PI()/180)/(SQRT(_sinfi^2+(_cosfi*COS(Азимут!M58*PI()/180))^2)))*180/PI()+ACOS((_sinfi/(SQRT(_sinfi^2+(_cosfi*COS(Азимут!M58*PI()/180))^2))))*180/PI())</f>
        <v>23.408520195322126</v>
      </c>
    </row>
    <row r="59" spans="1:24">
      <c r="A59" s="46">
        <f>Расчет!A76</f>
        <v>55</v>
      </c>
      <c r="B59" s="3" t="str">
        <f>Расчет!B76</f>
        <v>Февраль</v>
      </c>
      <c r="C59" s="31">
        <f>Расчет!C76</f>
        <v>25</v>
      </c>
      <c r="D59" s="116">
        <f>Расчет!U76-Расчет!U76/10</f>
        <v>65.923329884958491</v>
      </c>
      <c r="E59" s="57">
        <f>D59-Расчет!U76/10</f>
        <v>58.598515453296436</v>
      </c>
      <c r="F59" s="57">
        <f>E59-Расчет!U76/10</f>
        <v>51.27370102163438</v>
      </c>
      <c r="G59" s="57">
        <f>F59-Расчет!U76/10</f>
        <v>43.948886589972325</v>
      </c>
      <c r="H59" s="57">
        <f>G59-Расчет!U76/10</f>
        <v>36.62407215831027</v>
      </c>
      <c r="I59" s="57">
        <f>H59-Расчет!U76/10</f>
        <v>29.299257726648214</v>
      </c>
      <c r="J59" s="57">
        <f>I59-Расчет!U76/10</f>
        <v>21.974443294986159</v>
      </c>
      <c r="K59" s="57">
        <f>J59-Расчет!U76/10</f>
        <v>14.649628863324104</v>
      </c>
      <c r="L59" s="57">
        <f>K59-Расчет!U76/10</f>
        <v>7.3248144316620483</v>
      </c>
      <c r="M59" s="117">
        <f>L59-Расчет!U76/10</f>
        <v>-7.1054273576010019E-15</v>
      </c>
      <c r="N59" s="109">
        <f>(-1)*(180*_nn1+(-1)^_nn1*ASIN(-(-1)*SIN(Расчет!D76*PI()/180)/(SQRT(_sinfi^2+(_cosfi*COS(Азимут!D59*PI()/180))^2)))*180/PI()+ACOS((_sinfi/(SQRT(_sinfi^2+(_cosfi*COS(Азимут!D59*PI()/180))^2))))*180/PI())</f>
        <v>3.6931150976317895</v>
      </c>
      <c r="O59" s="73">
        <f>(-1)*(180*_nn1+(-1)^_nn1*ASIN(-(-1)*SIN(Расчет!D76*PI()/180)/(SQRT(_sinfi^2+(_cosfi*COS(Азимут!E59*PI()/180))^2)))*180/PI()+ACOS((_sinfi/(SQRT(_sinfi^2+(_cosfi*COS(Азимут!E59*PI()/180))^2))))*180/PI())</f>
        <v>7.8773953933143446</v>
      </c>
      <c r="P59" s="73">
        <f>(-1)*(180*_nn1+(-1)^_nn1*ASIN(-(-1)*SIN(Расчет!D76*PI()/180)/(SQRT(_sinfi^2+(_cosfi*COS(Азимут!F59*PI()/180))^2)))*180/PI()+ACOS((_sinfi/(SQRT(_sinfi^2+(_cosfi*COS(Азимут!F59*PI()/180))^2))))*180/PI())</f>
        <v>11.622805166360052</v>
      </c>
      <c r="Q59" s="73">
        <f>(-1)*(180*_nn1+(-1)^_nn1*ASIN(-(-1)*SIN(Расчет!D76*PI()/180)/(SQRT(_sinfi^2+(_cosfi*COS(Азимут!G59*PI()/180))^2)))*180/PI()+ACOS((_sinfi/(SQRT(_sinfi^2+(_cosfi*COS(Азимут!G59*PI()/180))^2))))*180/PI())</f>
        <v>14.88069785346616</v>
      </c>
      <c r="R59" s="73">
        <f>(-1)*(180*_nn1+(-1)^_nn1*ASIN(-(-1)*SIN(Расчет!D76*PI()/180)/(SQRT(_sinfi^2+(_cosfi*COS(Азимут!H59*PI()/180))^2)))*180/PI()+ACOS((_sinfi/(SQRT(_sinfi^2+(_cosfi*COS(Азимут!H59*PI()/180))^2))))*180/PI())</f>
        <v>17.627929524992425</v>
      </c>
      <c r="S59" s="73">
        <f>(-1)*(180*_nn1+(-1)^_nn1*ASIN(-(-1)*SIN(Расчет!D76*PI()/180)/(SQRT(_sinfi^2+(_cosfi*COS(Азимут!I59*PI()/180))^2)))*180/PI()+ACOS((_sinfi/(SQRT(_sinfi^2+(_cosfi*COS(Азимут!I59*PI()/180))^2))))*180/PI())</f>
        <v>19.859148322334676</v>
      </c>
      <c r="T59" s="73">
        <f>(-1)*(180*_nn1+(-1)^_nn1*ASIN(-(-1)*SIN(Расчет!D76*PI()/180)/(SQRT(_sinfi^2+(_cosfi*COS(Азимут!J59*PI()/180))^2)))*180/PI()+ACOS((_sinfi/(SQRT(_sinfi^2+(_cosfi*COS(Азимут!J59*PI()/180))^2))))*180/PI())</f>
        <v>21.579402881253287</v>
      </c>
      <c r="U59" s="73">
        <f>(-1)*(180*_nn1+(-1)^_nn1*ASIN(-(-1)*SIN(Расчет!D76*PI()/180)/(SQRT(_sinfi^2+(_cosfi*COS(Азимут!K59*PI()/180))^2)))*180/PI()+ACOS((_sinfi/(SQRT(_sinfi^2+(_cosfi*COS(Азимут!K59*PI()/180))^2))))*180/PI())</f>
        <v>22.798139547758609</v>
      </c>
      <c r="V59" s="73">
        <f>(-1)*(180*_nn1+(-1)^_nn1*ASIN(-(-1)*SIN(Расчет!D76*PI()/180)/(SQRT(_sinfi^2+(_cosfi*COS(Азимут!L59*PI()/180))^2)))*180/PI()+ACOS((_sinfi/(SQRT(_sinfi^2+(_cosfi*COS(Азимут!L59*PI()/180))^2))))*180/PI())</f>
        <v>23.524859497982618</v>
      </c>
      <c r="W59" s="110">
        <f>(-1)*(180*_nn1+(-1)^_nn1*ASIN(-(-1)*SIN(Расчет!D76*PI()/180)/(SQRT(_sinfi^2+(_cosfi*COS(Азимут!M59*PI()/180))^2)))*180/PI()+ACOS((_sinfi/(SQRT(_sinfi^2+(_cosfi*COS(Азимут!M59*PI()/180))^2))))*180/PI())</f>
        <v>23.766296392421594</v>
      </c>
    </row>
    <row r="60" spans="1:24">
      <c r="A60" s="46">
        <f>Расчет!A77</f>
        <v>56</v>
      </c>
      <c r="B60" s="3" t="str">
        <f>Расчет!B77</f>
        <v>Февраль</v>
      </c>
      <c r="C60" s="31">
        <f>Расчет!C77</f>
        <v>26</v>
      </c>
      <c r="D60" s="116">
        <f>Расчет!U77-Расчет!U77/10</f>
        <v>66.524303237011324</v>
      </c>
      <c r="E60" s="57">
        <f>D60-Расчет!U77/10</f>
        <v>59.132713988454512</v>
      </c>
      <c r="F60" s="57">
        <f>E60-Расчет!U77/10</f>
        <v>51.7411247398977</v>
      </c>
      <c r="G60" s="57">
        <f>F60-Расчет!U77/10</f>
        <v>44.349535491340887</v>
      </c>
      <c r="H60" s="57">
        <f>G60-Расчет!U77/10</f>
        <v>36.957946242784075</v>
      </c>
      <c r="I60" s="57">
        <f>H60-Расчет!U77/10</f>
        <v>29.566356994227263</v>
      </c>
      <c r="J60" s="57">
        <f>I60-Расчет!U77/10</f>
        <v>22.174767745670451</v>
      </c>
      <c r="K60" s="57">
        <f>J60-Расчет!U77/10</f>
        <v>14.783178497113637</v>
      </c>
      <c r="L60" s="57">
        <f>K60-Расчет!U77/10</f>
        <v>7.3915892485568229</v>
      </c>
      <c r="M60" s="117">
        <f>L60-Расчет!U77/10</f>
        <v>8.8817841970012523E-15</v>
      </c>
      <c r="N60" s="109">
        <f>(-1)*(180*_nn1+(-1)^_nn1*ASIN(-(-1)*SIN(Расчет!D77*PI()/180)/(SQRT(_sinfi^2+(_cosfi*COS(Азимут!D60*PI()/180))^2)))*180/PI()+ACOS((_sinfi/(SQRT(_sinfi^2+(_cosfi*COS(Азимут!D60*PI()/180))^2))))*180/PI())</f>
        <v>3.7532647582247023</v>
      </c>
      <c r="O60" s="73">
        <f>(-1)*(180*_nn1+(-1)^_nn1*ASIN(-(-1)*SIN(Расчет!D77*PI()/180)/(SQRT(_sinfi^2+(_cosfi*COS(Азимут!E60*PI()/180))^2)))*180/PI()+ACOS((_sinfi/(SQRT(_sinfi^2+(_cosfi*COS(Азимут!E60*PI()/180))^2))))*180/PI())</f>
        <v>7.997823831854646</v>
      </c>
      <c r="P60" s="73">
        <f>(-1)*(180*_nn1+(-1)^_nn1*ASIN(-(-1)*SIN(Расчет!D77*PI()/180)/(SQRT(_sinfi^2+(_cosfi*COS(Азимут!F60*PI()/180))^2)))*180/PI()+ACOS((_sinfi/(SQRT(_sinfi^2+(_cosfi*COS(Азимут!F60*PI()/180))^2))))*180/PI())</f>
        <v>11.79966941495357</v>
      </c>
      <c r="Q60" s="73">
        <f>(-1)*(180*_nn1+(-1)^_nn1*ASIN(-(-1)*SIN(Расчет!D77*PI()/180)/(SQRT(_sinfi^2+(_cosfi*COS(Азимут!G60*PI()/180))^2)))*180/PI()+ACOS((_sinfi/(SQRT(_sinfi^2+(_cosfi*COS(Азимут!G60*PI()/180))^2))))*180/PI())</f>
        <v>15.107523004032686</v>
      </c>
      <c r="R60" s="73">
        <f>(-1)*(180*_nn1+(-1)^_nn1*ASIN(-(-1)*SIN(Расчет!D77*PI()/180)/(SQRT(_sinfi^2+(_cosfi*COS(Азимут!H60*PI()/180))^2)))*180/PI()+ACOS((_sinfi/(SQRT(_sinfi^2+(_cosfi*COS(Азимут!H60*PI()/180))^2))))*180/PI())</f>
        <v>17.896865882190497</v>
      </c>
      <c r="S60" s="73">
        <f>(-1)*(180*_nn1+(-1)^_nn1*ASIN(-(-1)*SIN(Расчет!D77*PI()/180)/(SQRT(_sinfi^2+(_cosfi*COS(Азимут!I60*PI()/180))^2)))*180/PI()+ACOS((_sinfi/(SQRT(_sinfi^2+(_cosfi*COS(Азимут!I60*PI()/180))^2))))*180/PI())</f>
        <v>20.161909606643974</v>
      </c>
      <c r="T60" s="73">
        <f>(-1)*(180*_nn1+(-1)^_nn1*ASIN(-(-1)*SIN(Расчет!D77*PI()/180)/(SQRT(_sinfi^2+(_cosfi*COS(Азимут!J60*PI()/180))^2)))*180/PI()+ACOS((_sinfi/(SQRT(_sinfi^2+(_cosfi*COS(Азимут!J60*PI()/180))^2))))*180/PI())</f>
        <v>21.907834374179401</v>
      </c>
      <c r="U60" s="73">
        <f>(-1)*(180*_nn1+(-1)^_nn1*ASIN(-(-1)*SIN(Расчет!D77*PI()/180)/(SQRT(_sinfi^2+(_cosfi*COS(Азимут!K60*PI()/180))^2)))*180/PI()+ACOS((_sinfi/(SQRT(_sinfi^2+(_cosfi*COS(Азимут!K60*PI()/180))^2))))*180/PI())</f>
        <v>23.144470929230948</v>
      </c>
      <c r="V60" s="73">
        <f>(-1)*(180*_nn1+(-1)^_nn1*ASIN(-(-1)*SIN(Расчет!D77*PI()/180)/(SQRT(_sinfi^2+(_cosfi*COS(Азимут!L60*PI()/180))^2)))*180/PI()+ACOS((_sinfi/(SQRT(_sinfi^2+(_cosfi*COS(Азимут!L60*PI()/180))^2))))*180/PI())</f>
        <v>23.881731684450585</v>
      </c>
      <c r="W60" s="110">
        <f>(-1)*(180*_nn1+(-1)^_nn1*ASIN(-(-1)*SIN(Расчет!D77*PI()/180)/(SQRT(_sinfi^2+(_cosfi*COS(Азимут!M60*PI()/180))^2)))*180/PI()+ACOS((_sinfi/(SQRT(_sinfi^2+(_cosfi*COS(Азимут!M60*PI()/180))^2))))*180/PI())</f>
        <v>24.12664667631293</v>
      </c>
    </row>
    <row r="61" spans="1:24">
      <c r="A61" s="46">
        <f>Расчет!A78</f>
        <v>57</v>
      </c>
      <c r="B61" s="3" t="str">
        <f>Расчет!B78</f>
        <v>Февраль</v>
      </c>
      <c r="C61" s="31">
        <f>Расчет!C78</f>
        <v>27</v>
      </c>
      <c r="D61" s="116">
        <f>Расчет!U78-Расчет!U78/10</f>
        <v>67.128007954715883</v>
      </c>
      <c r="E61" s="57">
        <f>D61-Расчет!U78/10</f>
        <v>59.6693404041919</v>
      </c>
      <c r="F61" s="57">
        <f>E61-Расчет!U78/10</f>
        <v>52.210672853667916</v>
      </c>
      <c r="G61" s="57">
        <f>F61-Расчет!U78/10</f>
        <v>44.752005303143932</v>
      </c>
      <c r="H61" s="57">
        <f>G61-Расчет!U78/10</f>
        <v>37.293337752619948</v>
      </c>
      <c r="I61" s="57">
        <f>H61-Расчет!U78/10</f>
        <v>29.83467020209596</v>
      </c>
      <c r="J61" s="57">
        <f>I61-Расчет!U78/10</f>
        <v>22.376002651571973</v>
      </c>
      <c r="K61" s="57">
        <f>J61-Расчет!U78/10</f>
        <v>14.917335101047986</v>
      </c>
      <c r="L61" s="57">
        <f>K61-Расчет!U78/10</f>
        <v>7.458667550523999</v>
      </c>
      <c r="M61" s="117">
        <f>L61-Расчет!U78/10</f>
        <v>1.2434497875801753E-14</v>
      </c>
      <c r="N61" s="109">
        <f>(-1)*(180*_nn1+(-1)^_nn1*ASIN(-(-1)*SIN(Расчет!D78*PI()/180)/(SQRT(_sinfi^2+(_cosfi*COS(Азимут!D61*PI()/180))^2)))*180/PI()+ACOS((_sinfi/(SQRT(_sinfi^2+(_cosfi*COS(Азимут!D61*PI()/180))^2))))*180/PI())</f>
        <v>3.8134940576681231</v>
      </c>
      <c r="O61" s="73">
        <f>(-1)*(180*_nn1+(-1)^_nn1*ASIN(-(-1)*SIN(Расчет!D78*PI()/180)/(SQRT(_sinfi^2+(_cosfi*COS(Азимут!E61*PI()/180))^2)))*180/PI()+ACOS((_sinfi/(SQRT(_sinfi^2+(_cosfi*COS(Азимут!E61*PI()/180))^2))))*180/PI())</f>
        <v>8.1186817289954831</v>
      </c>
      <c r="P61" s="73">
        <f>(-1)*(180*_nn1+(-1)^_nn1*ASIN(-(-1)*SIN(Расчет!D78*PI()/180)/(SQRT(_sinfi^2+(_cosfi*COS(Азимут!F61*PI()/180))^2)))*180/PI()+ACOS((_sinfi/(SQRT(_sinfi^2+(_cosfi*COS(Азимут!F61*PI()/180))^2))))*180/PI())</f>
        <v>11.977428615314352</v>
      </c>
      <c r="Q61" s="73">
        <f>(-1)*(180*_nn1+(-1)^_nn1*ASIN(-(-1)*SIN(Расчет!D78*PI()/180)/(SQRT(_sinfi^2+(_cosfi*COS(Азимут!G61*PI()/180))^2)))*180/PI()+ACOS((_sinfi/(SQRT(_sinfi^2+(_cosfi*COS(Азимут!G61*PI()/180))^2))))*180/PI())</f>
        <v>15.335705915776629</v>
      </c>
      <c r="R61" s="73">
        <f>(-1)*(180*_nn1+(-1)^_nn1*ASIN(-(-1)*SIN(Расчет!D78*PI()/180)/(SQRT(_sinfi^2+(_cosfi*COS(Азимут!H61*PI()/180))^2)))*180/PI()+ACOS((_sinfi/(SQRT(_sinfi^2+(_cosfi*COS(Азимут!H61*PI()/180))^2))))*180/PI())</f>
        <v>18.167552424457796</v>
      </c>
      <c r="S61" s="73">
        <f>(-1)*(180*_nn1+(-1)^_nn1*ASIN(-(-1)*SIN(Расчет!D78*PI()/180)/(SQRT(_sinfi^2+(_cosfi*COS(Азимут!I61*PI()/180))^2)))*180/PI()+ACOS((_sinfi/(SQRT(_sinfi^2+(_cosfi*COS(Азимут!I61*PI()/180))^2))))*180/PI())</f>
        <v>20.466718662715351</v>
      </c>
      <c r="T61" s="73">
        <f>(-1)*(180*_nn1+(-1)^_nn1*ASIN(-(-1)*SIN(Расчет!D78*PI()/180)/(SQRT(_sinfi^2+(_cosfi*COS(Азимут!J61*PI()/180))^2)))*180/PI()+ACOS((_sinfi/(SQRT(_sinfi^2+(_cosfi*COS(Азимут!J61*PI()/180))^2))))*180/PI())</f>
        <v>22.238519323003516</v>
      </c>
      <c r="U61" s="73">
        <f>(-1)*(180*_nn1+(-1)^_nn1*ASIN(-(-1)*SIN(Расчет!D78*PI()/180)/(SQRT(_sinfi^2+(_cosfi*COS(Азимут!K61*PI()/180))^2)))*180/PI()+ACOS((_sinfi/(SQRT(_sinfi^2+(_cosfi*COS(Азимут!K61*PI()/180))^2))))*180/PI())</f>
        <v>23.493184805277423</v>
      </c>
      <c r="V61" s="73">
        <f>(-1)*(180*_nn1+(-1)^_nn1*ASIN(-(-1)*SIN(Расчет!D78*PI()/180)/(SQRT(_sinfi^2+(_cosfi*COS(Азимут!L61*PI()/180))^2)))*180/PI()+ACOS((_sinfi/(SQRT(_sinfi^2+(_cosfi*COS(Азимут!L61*PI()/180))^2))))*180/PI())</f>
        <v>24.24105562536991</v>
      </c>
      <c r="W61" s="110">
        <f>(-1)*(180*_nn1+(-1)^_nn1*ASIN(-(-1)*SIN(Расчет!D78*PI()/180)/(SQRT(_sinfi^2+(_cosfi*COS(Азимут!M61*PI()/180))^2)))*180/PI()+ACOS((_sinfi/(SQRT(_sinfi^2+(_cosfi*COS(Азимут!M61*PI()/180))^2))))*180/PI())</f>
        <v>24.489470350628068</v>
      </c>
    </row>
    <row r="62" spans="1:24">
      <c r="A62" s="46">
        <f>Расчет!A79</f>
        <v>58</v>
      </c>
      <c r="B62" s="3" t="str">
        <f>Расчет!B79</f>
        <v>Февраль</v>
      </c>
      <c r="C62" s="31">
        <f>Расчет!C79</f>
        <v>28</v>
      </c>
      <c r="D62" s="116">
        <f>Расчет!U79-Расчет!U79/10</f>
        <v>67.734321432991749</v>
      </c>
      <c r="E62" s="57">
        <f>D62-Расчет!U79/10</f>
        <v>60.208285718214889</v>
      </c>
      <c r="F62" s="57">
        <f>E62-Расчет!U79/10</f>
        <v>52.682250003438028</v>
      </c>
      <c r="G62" s="57">
        <f>F62-Расчет!U79/10</f>
        <v>45.156214288661168</v>
      </c>
      <c r="H62" s="57">
        <f>G62-Расчет!U79/10</f>
        <v>37.630178573884308</v>
      </c>
      <c r="I62" s="57">
        <f>H62-Расчет!U79/10</f>
        <v>30.104142859107448</v>
      </c>
      <c r="J62" s="57">
        <f>I62-Расчет!U79/10</f>
        <v>22.578107144330588</v>
      </c>
      <c r="K62" s="57">
        <f>J62-Расчет!U79/10</f>
        <v>15.052071429553727</v>
      </c>
      <c r="L62" s="57">
        <f>K62-Расчет!U79/10</f>
        <v>7.5260357147768673</v>
      </c>
      <c r="M62" s="117">
        <f>L62-Расчет!U79/10</f>
        <v>7.1054273576010019E-15</v>
      </c>
      <c r="N62" s="109">
        <f>(-1)*(180*_nn1+(-1)^_nn1*ASIN(-(-1)*SIN(Расчет!D79*PI()/180)/(SQRT(_sinfi^2+(_cosfi*COS(Азимут!D62*PI()/180))^2)))*180/PI()+ACOS((_sinfi/(SQRT(_sinfi^2+(_cosfi*COS(Азимут!D62*PI()/180))^2))))*180/PI())</f>
        <v>3.873771842784123</v>
      </c>
      <c r="O62" s="73">
        <f>(-1)*(180*_nn1+(-1)^_nn1*ASIN(-(-1)*SIN(Расчет!D79*PI()/180)/(SQRT(_sinfi^2+(_cosfi*COS(Азимут!E62*PI()/180))^2)))*180/PI()+ACOS((_sinfi/(SQRT(_sinfi^2+(_cosfi*COS(Азимут!E62*PI()/180))^2))))*180/PI())</f>
        <v>8.2399175390457913</v>
      </c>
      <c r="P62" s="73">
        <f>(-1)*(180*_nn1+(-1)^_nn1*ASIN(-(-1)*SIN(Расчет!D79*PI()/180)/(SQRT(_sinfi^2+(_cosfi*COS(Азимут!F62*PI()/180))^2)))*180/PI()+ACOS((_sinfi/(SQRT(_sinfi^2+(_cosfi*COS(Азимут!F62*PI()/180))^2))))*180/PI())</f>
        <v>12.156018638893585</v>
      </c>
      <c r="Q62" s="73">
        <f>(-1)*(180*_nn1+(-1)^_nn1*ASIN(-(-1)*SIN(Расчет!D79*PI()/180)/(SQRT(_sinfi^2+(_cosfi*COS(Азимут!G62*PI()/180))^2)))*180/PI()+ACOS((_sinfi/(SQRT(_sinfi^2+(_cosfi*COS(Азимут!G62*PI()/180))^2))))*180/PI())</f>
        <v>15.565173989965302</v>
      </c>
      <c r="R62" s="73">
        <f>(-1)*(180*_nn1+(-1)^_nn1*ASIN(-(-1)*SIN(Расчет!D79*PI()/180)/(SQRT(_sinfi^2+(_cosfi*COS(Азимут!H62*PI()/180))^2)))*180/PI()+ACOS((_sinfi/(SQRT(_sinfi^2+(_cosfi*COS(Азимут!H62*PI()/180))^2))))*180/PI())</f>
        <v>18.439909648359418</v>
      </c>
      <c r="S62" s="73">
        <f>(-1)*(180*_nn1+(-1)^_nn1*ASIN(-(-1)*SIN(Расчет!D79*PI()/180)/(SQRT(_sinfi^2+(_cosfi*COS(Азимут!I62*PI()/180))^2)))*180/PI()+ACOS((_sinfi/(SQRT(_sinfi^2+(_cosfi*COS(Азимут!I62*PI()/180))^2))))*180/PI())</f>
        <v>20.773489619128867</v>
      </c>
      <c r="T62" s="73">
        <f>(-1)*(180*_nn1+(-1)^_nn1*ASIN(-(-1)*SIN(Расчет!D79*PI()/180)/(SQRT(_sinfi^2+(_cosfi*COS(Азимут!J62*PI()/180))^2)))*180/PI()+ACOS((_sinfi/(SQRT(_sinfi^2+(_cosfi*COS(Азимут!J62*PI()/180))^2))))*180/PI())</f>
        <v>22.571366058653297</v>
      </c>
      <c r="U62" s="73">
        <f>(-1)*(180*_nn1+(-1)^_nn1*ASIN(-(-1)*SIN(Расчет!D79*PI()/180)/(SQRT(_sinfi^2+(_cosfi*COS(Азимут!K62*PI()/180))^2)))*180/PI()+ACOS((_sinfi/(SQRT(_sinfi^2+(_cosfi*COS(Азимут!K62*PI()/180))^2))))*180/PI())</f>
        <v>23.844184783511906</v>
      </c>
      <c r="V62" s="73">
        <f>(-1)*(180*_nn1+(-1)^_nn1*ASIN(-(-1)*SIN(Расчет!D79*PI()/180)/(SQRT(_sinfi^2+(_cosfi*COS(Азимут!L62*PI()/180))^2)))*180/PI()+ACOS((_sinfi/(SQRT(_sinfi^2+(_cosfi*COS(Азимут!L62*PI()/180))^2))))*180/PI())</f>
        <v>24.602731834170697</v>
      </c>
      <c r="W62" s="110">
        <f>(-1)*(180*_nn1+(-1)^_nn1*ASIN(-(-1)*SIN(Расчет!D79*PI()/180)/(SQRT(_sinfi^2+(_cosfi*COS(Азимут!M62*PI()/180))^2)))*180/PI()+ACOS((_sinfi/(SQRT(_sinfi^2+(_cosfi*COS(Азимут!M62*PI()/180))^2))))*180/PI())</f>
        <v>24.854666852007256</v>
      </c>
    </row>
    <row r="63" spans="1:24">
      <c r="A63" s="46">
        <f>Расчет!A80</f>
        <v>59</v>
      </c>
      <c r="B63" s="3" t="str">
        <f>Расчет!B80</f>
        <v>Февраль</v>
      </c>
      <c r="C63" s="31">
        <f>Расчет!C80</f>
        <v>29</v>
      </c>
      <c r="D63" s="116">
        <f>Расчет!U80-Расчет!U80/10</f>
        <v>68.34312359849028</v>
      </c>
      <c r="E63" s="57">
        <f>D63-Расчет!U80/10</f>
        <v>60.749443198658028</v>
      </c>
      <c r="F63" s="57">
        <f>E63-Расчет!U80/10</f>
        <v>53.155762798825776</v>
      </c>
      <c r="G63" s="57">
        <f>F63-Расчет!U80/10</f>
        <v>45.562082398993525</v>
      </c>
      <c r="H63" s="57">
        <f>G63-Расчет!U80/10</f>
        <v>37.968401999161273</v>
      </c>
      <c r="I63" s="57">
        <f>H63-Расчет!U80/10</f>
        <v>30.374721599329021</v>
      </c>
      <c r="J63" s="57">
        <f>I63-Расчет!U80/10</f>
        <v>22.781041199496769</v>
      </c>
      <c r="K63" s="57">
        <f>J63-Расчет!U80/10</f>
        <v>15.187360799664516</v>
      </c>
      <c r="L63" s="57">
        <f>K63-Расчет!U80/10</f>
        <v>7.5936803998322624</v>
      </c>
      <c r="M63" s="117">
        <f>L63-Расчет!U80/10</f>
        <v>8.8817841970012523E-15</v>
      </c>
      <c r="N63" s="109">
        <f>(-1)*(180*_nn1+(-1)^_nn1*ASIN(-(-1)*SIN(Расчет!D80*PI()/180)/(SQRT(_sinfi^2+(_cosfi*COS(Азимут!D63*PI()/180))^2)))*180/PI()+ACOS((_sinfi/(SQRT(_sinfi^2+(_cosfi*COS(Азимут!D63*PI()/180))^2))))*180/PI())</f>
        <v>3.9340669019475456</v>
      </c>
      <c r="O63" s="73">
        <f>(-1)*(180*_nn1+(-1)^_nn1*ASIN(-(-1)*SIN(Расчет!D80*PI()/180)/(SQRT(_sinfi^2+(_cosfi*COS(Азимут!E63*PI()/180))^2)))*180/PI()+ACOS((_sinfi/(SQRT(_sinfi^2+(_cosfi*COS(Азимут!E63*PI()/180))^2))))*180/PI())</f>
        <v>8.3614795777963025</v>
      </c>
      <c r="P63" s="73">
        <f>(-1)*(180*_nn1+(-1)^_nn1*ASIN(-(-1)*SIN(Расчет!D80*PI()/180)/(SQRT(_sinfi^2+(_cosfi*COS(Азимут!F63*PI()/180))^2)))*180/PI()+ACOS((_sinfi/(SQRT(_sinfi^2+(_cosfi*COS(Азимут!F63*PI()/180))^2))))*180/PI())</f>
        <v>12.335375236311194</v>
      </c>
      <c r="Q63" s="73">
        <f>(-1)*(180*_nn1+(-1)^_nn1*ASIN(-(-1)*SIN(Расчет!D80*PI()/180)/(SQRT(_sinfi^2+(_cosfi*COS(Азимут!G63*PI()/180))^2)))*180/PI()+ACOS((_sinfi/(SQRT(_sinfi^2+(_cosfi*COS(Азимут!G63*PI()/180))^2))))*180/PI())</f>
        <v>15.795854589449391</v>
      </c>
      <c r="R63" s="73">
        <f>(-1)*(180*_nn1+(-1)^_nn1*ASIN(-(-1)*SIN(Расчет!D80*PI()/180)/(SQRT(_sinfi^2+(_cosfi*COS(Азимут!H63*PI()/180))^2)))*180/PI()+ACOS((_sinfi/(SQRT(_sinfi^2+(_cosfi*COS(Азимут!H63*PI()/180))^2))))*180/PI())</f>
        <v>18.713858097789824</v>
      </c>
      <c r="S63" s="73">
        <f>(-1)*(180*_nn1+(-1)^_nn1*ASIN(-(-1)*SIN(Расчет!D80*PI()/180)/(SQRT(_sinfi^2+(_cosfi*COS(Азимут!I63*PI()/180))^2)))*180/PI()+ACOS((_sinfi/(SQRT(_sinfi^2+(_cosfi*COS(Азимут!I63*PI()/180))^2))))*180/PI())</f>
        <v>21.082136709217309</v>
      </c>
      <c r="T63" s="73">
        <f>(-1)*(180*_nn1+(-1)^_nn1*ASIN(-(-1)*SIN(Расчет!D80*PI()/180)/(SQRT(_sinfi^2+(_cosfi*COS(Азимут!J63*PI()/180))^2)))*180/PI()+ACOS((_sinfi/(SQRT(_sinfi^2+(_cosfi*COS(Азимут!J63*PI()/180))^2))))*180/PI())</f>
        <v>22.9062830442831</v>
      </c>
      <c r="U63" s="73">
        <f>(-1)*(180*_nn1+(-1)^_nn1*ASIN(-(-1)*SIN(Расчет!D80*PI()/180)/(SQRT(_sinfi^2+(_cosfi*COS(Азимут!K63*PI()/180))^2)))*180/PI()+ACOS((_sinfi/(SQRT(_sinfi^2+(_cosfi*COS(Азимут!K63*PI()/180))^2))))*180/PI())</f>
        <v>24.197374612326314</v>
      </c>
      <c r="V63" s="73">
        <f>(-1)*(180*_nn1+(-1)^_nn1*ASIN(-(-1)*SIN(Расчет!D80*PI()/180)/(SQRT(_sinfi^2+(_cosfi*COS(Азимут!L63*PI()/180))^2)))*180/PI()+ACOS((_sinfi/(SQRT(_sinfi^2+(_cosfi*COS(Азимут!L63*PI()/180))^2))))*180/PI())</f>
        <v>24.966660965768142</v>
      </c>
      <c r="W63" s="110">
        <f>(-1)*(180*_nn1+(-1)^_nn1*ASIN(-(-1)*SIN(Расчет!D80*PI()/180)/(SQRT(_sinfi^2+(_cosfi*COS(Азимут!M63*PI()/180))^2)))*180/PI()+ACOS((_sinfi/(SQRT(_sinfi^2+(_cosfi*COS(Азимут!M63*PI()/180))^2))))*180/PI())</f>
        <v>25.222135758113382</v>
      </c>
    </row>
    <row r="64" spans="1:24">
      <c r="A64" s="46">
        <f>Расчет!A81</f>
        <v>60</v>
      </c>
      <c r="B64" s="3" t="str">
        <f>Расчет!B81</f>
        <v>Март</v>
      </c>
      <c r="C64" s="31">
        <f>Расчет!C81</f>
        <v>1</v>
      </c>
      <c r="D64" s="116">
        <f>Расчет!U81-Расчет!U81/10</f>
        <v>68.954296795450318</v>
      </c>
      <c r="E64" s="57">
        <f>D64-Расчет!U81/10</f>
        <v>61.292708262622504</v>
      </c>
      <c r="F64" s="57">
        <f>E64-Расчет!U81/10</f>
        <v>53.63111972979469</v>
      </c>
      <c r="G64" s="57">
        <f>F64-Расчет!U81/10</f>
        <v>45.969531196966877</v>
      </c>
      <c r="H64" s="57">
        <f>G64-Расчет!U81/10</f>
        <v>38.307942664139063</v>
      </c>
      <c r="I64" s="57">
        <f>H64-Расчет!U81/10</f>
        <v>30.646354131311249</v>
      </c>
      <c r="J64" s="57">
        <f>I64-Расчет!U81/10</f>
        <v>22.984765598483435</v>
      </c>
      <c r="K64" s="57">
        <f>J64-Расчет!U81/10</f>
        <v>15.323177065655623</v>
      </c>
      <c r="L64" s="57">
        <f>K64-Расчет!U81/10</f>
        <v>7.6615885328278104</v>
      </c>
      <c r="M64" s="117">
        <f>L64-Расчет!U81/10</f>
        <v>0</v>
      </c>
      <c r="N64" s="109">
        <f>(-1)*(180*_nn1+(-1)^_nn1*ASIN(-(-1)*SIN(Расчет!D81*PI()/180)/(SQRT(_sinfi^2+(_cosfi*COS(Азимут!D64*PI()/180))^2)))*180/PI()+ACOS((_sinfi/(SQRT(_sinfi^2+(_cosfi*COS(Азимут!D64*PI()/180))^2))))*180/PI())</f>
        <v>3.9943479776373749</v>
      </c>
      <c r="O64" s="73">
        <f>(-1)*(180*_nn1+(-1)^_nn1*ASIN(-(-1)*SIN(Расчет!D81*PI()/180)/(SQRT(_sinfi^2+(_cosfi*COS(Азимут!E64*PI()/180))^2)))*180/PI()+ACOS((_sinfi/(SQRT(_sinfi^2+(_cosfi*COS(Азимут!E64*PI()/180))^2))))*180/PI())</f>
        <v>8.4833160338087907</v>
      </c>
      <c r="P64" s="73">
        <f>(-1)*(180*_nn1+(-1)^_nn1*ASIN(-(-1)*SIN(Расчет!D81*PI()/180)/(SQRT(_sinfi^2+(_cosfi*COS(Азимут!F64*PI()/180))^2)))*180/PI()+ACOS((_sinfi/(SQRT(_sinfi^2+(_cosfi*COS(Азимут!F64*PI()/180))^2))))*180/PI())</f>
        <v>12.515434045011347</v>
      </c>
      <c r="Q64" s="73">
        <f>(-1)*(180*_nn1+(-1)^_nn1*ASIN(-(-1)*SIN(Расчет!D81*PI()/180)/(SQRT(_sinfi^2+(_cosfi*COS(Азимут!G64*PI()/180))^2)))*180/PI()+ACOS((_sinfi/(SQRT(_sinfi^2+(_cosfi*COS(Азимут!G64*PI()/180))^2))))*180/PI())</f>
        <v>16.027675044337116</v>
      </c>
      <c r="R64" s="73">
        <f>(-1)*(180*_nn1+(-1)^_nn1*ASIN(-(-1)*SIN(Расчет!D81*PI()/180)/(SQRT(_sinfi^2+(_cosfi*COS(Азимут!H64*PI()/180))^2)))*180/PI()+ACOS((_sinfi/(SQRT(_sinfi^2+(_cosfi*COS(Азимут!H64*PI()/180))^2))))*180/PI())</f>
        <v>18.989318369065046</v>
      </c>
      <c r="S64" s="73">
        <f>(-1)*(180*_nn1+(-1)^_nn1*ASIN(-(-1)*SIN(Расчет!D81*PI()/180)/(SQRT(_sinfi^2+(_cosfi*COS(Азимут!I64*PI()/180))^2)))*180/PI()+ACOS((_sinfi/(SQRT(_sinfi^2+(_cosfi*COS(Азимут!I64*PI()/180))^2))))*180/PI())</f>
        <v>21.392574276173832</v>
      </c>
      <c r="T64" s="73">
        <f>(-1)*(180*_nn1+(-1)^_nn1*ASIN(-(-1)*SIN(Расчет!D81*PI()/180)/(SQRT(_sinfi^2+(_cosfi*COS(Азимут!J64*PI()/180))^2)))*180/PI()+ACOS((_sinfi/(SQRT(_sinfi^2+(_cosfi*COS(Азимут!J64*PI()/180))^2))))*180/PI())</f>
        <v>23.243178880664345</v>
      </c>
      <c r="U64" s="73">
        <f>(-1)*(180*_nn1+(-1)^_nn1*ASIN(-(-1)*SIN(Расчет!D81*PI()/180)/(SQRT(_sinfi^2+(_cosfi*COS(Азимут!K64*PI()/180))^2)))*180/PI()+ACOS((_sinfi/(SQRT(_sinfi^2+(_cosfi*COS(Азимут!K64*PI()/180))^2))))*180/PI())</f>
        <v>24.552658186704122</v>
      </c>
      <c r="V64" s="73">
        <f>(-1)*(180*_nn1+(-1)^_nn1*ASIN(-(-1)*SIN(Расчет!D81*PI()/180)/(SQRT(_sinfi^2+(_cosfi*COS(Азимут!L64*PI()/180))^2)))*180/PI()+ACOS((_sinfi/(SQRT(_sinfi^2+(_cosfi*COS(Азимут!L64*PI()/180))^2))))*180/PI())</f>
        <v>25.332743822764428</v>
      </c>
      <c r="W64" s="110">
        <f>(-1)*(180*_nn1+(-1)^_nn1*ASIN(-(-1)*SIN(Расчет!D81*PI()/180)/(SQRT(_sinfi^2+(_cosfi*COS(Азимут!M64*PI()/180))^2)))*180/PI()+ACOS((_sinfi/(SQRT(_sinfi^2+(_cosfi*COS(Азимут!M64*PI()/180))^2))))*180/PI())</f>
        <v>25.59177679399113</v>
      </c>
    </row>
    <row r="65" spans="1:23">
      <c r="A65" s="46">
        <f>Расчет!A82</f>
        <v>61</v>
      </c>
      <c r="B65" s="3" t="str">
        <f>Расчет!B82</f>
        <v>Март</v>
      </c>
      <c r="C65" s="31">
        <f>Расчет!C82</f>
        <v>2</v>
      </c>
      <c r="D65" s="116">
        <f>Расчет!U82-Расчет!U82/10</f>
        <v>69.567725672352793</v>
      </c>
      <c r="E65" s="57">
        <f>D65-Расчет!U82/10</f>
        <v>61.837978375424704</v>
      </c>
      <c r="F65" s="57">
        <f>E65-Расчет!U82/10</f>
        <v>54.108231078496615</v>
      </c>
      <c r="G65" s="57">
        <f>F65-Расчет!U82/10</f>
        <v>46.378483781568526</v>
      </c>
      <c r="H65" s="57">
        <f>G65-Расчет!U82/10</f>
        <v>38.648736484640438</v>
      </c>
      <c r="I65" s="57">
        <f>H65-Расчет!U82/10</f>
        <v>30.918989187712349</v>
      </c>
      <c r="J65" s="57">
        <f>I65-Расчет!U82/10</f>
        <v>23.18924189078426</v>
      </c>
      <c r="K65" s="57">
        <f>J65-Расчет!U82/10</f>
        <v>15.459494593856173</v>
      </c>
      <c r="L65" s="57">
        <f>K65-Расчет!U82/10</f>
        <v>7.7297472969280854</v>
      </c>
      <c r="M65" s="117">
        <f>L65-Расчет!U82/10</f>
        <v>0</v>
      </c>
      <c r="N65" s="109">
        <f>(-1)*(180*_nn1+(-1)^_nn1*ASIN(-(-1)*SIN(Расчет!D82*PI()/180)/(SQRT(_sinfi^2+(_cosfi*COS(Азимут!D65*PI()/180))^2)))*180/PI()+ACOS((_sinfi/(SQRT(_sinfi^2+(_cosfi*COS(Азимут!D65*PI()/180))^2))))*180/PI())</f>
        <v>4.0545837791400174</v>
      </c>
      <c r="O65" s="73">
        <f>(-1)*(180*_nn1+(-1)^_nn1*ASIN(-(-1)*SIN(Расчет!D82*PI()/180)/(SQRT(_sinfi^2+(_cosfi*COS(Азимут!E65*PI()/180))^2)))*180/PI()+ACOS((_sinfi/(SQRT(_sinfi^2+(_cosfi*COS(Азимут!E65*PI()/180))^2))))*180/PI())</f>
        <v>8.6053749796081718</v>
      </c>
      <c r="P65" s="73">
        <f>(-1)*(180*_nn1+(-1)^_nn1*ASIN(-(-1)*SIN(Расчет!D82*PI()/180)/(SQRT(_sinfi^2+(_cosfi*COS(Азимут!F65*PI()/180))^2)))*180/PI()+ACOS((_sinfi/(SQRT(_sinfi^2+(_cosfi*COS(Азимут!F65*PI()/180))^2))))*180/PI())</f>
        <v>12.696130596358984</v>
      </c>
      <c r="Q65" s="73">
        <f>(-1)*(180*_nn1+(-1)^_nn1*ASIN(-(-1)*SIN(Расчет!D82*PI()/180)/(SQRT(_sinfi^2+(_cosfi*COS(Азимут!G65*PI()/180))^2)))*180/PI()+ACOS((_sinfi/(SQRT(_sinfi^2+(_cosfi*COS(Азимут!G65*PI()/180))^2))))*180/PI())</f>
        <v>16.260562656701836</v>
      </c>
      <c r="R65" s="73">
        <f>(-1)*(180*_nn1+(-1)^_nn1*ASIN(-(-1)*SIN(Расчет!D82*PI()/180)/(SQRT(_sinfi^2+(_cosfi*COS(Азимут!H65*PI()/180))^2)))*180/PI()+ACOS((_sinfi/(SQRT(_sinfi^2+(_cosfi*COS(Азимут!H65*PI()/180))^2))))*180/PI())</f>
        <v>19.266211114764189</v>
      </c>
      <c r="S65" s="73">
        <f>(-1)*(180*_nn1+(-1)^_nn1*ASIN(-(-1)*SIN(Расчет!D82*PI()/180)/(SQRT(_sinfi^2+(_cosfi*COS(Азимут!I65*PI()/180))^2)))*180/PI()+ACOS((_sinfi/(SQRT(_sinfi^2+(_cosfi*COS(Азимут!I65*PI()/180))^2))))*180/PI())</f>
        <v>21.704716776729157</v>
      </c>
      <c r="T65" s="73">
        <f>(-1)*(180*_nn1+(-1)^_nn1*ASIN(-(-1)*SIN(Расчет!D82*PI()/180)/(SQRT(_sinfi^2+(_cosfi*COS(Азимут!J65*PI()/180))^2)))*180/PI()+ACOS((_sinfi/(SQRT(_sinfi^2+(_cosfi*COS(Азимут!J65*PI()/180))^2))))*180/PI())</f>
        <v>23.581962310048254</v>
      </c>
      <c r="U65" s="73">
        <f>(-1)*(180*_nn1+(-1)^_nn1*ASIN(-(-1)*SIN(Расчет!D82*PI()/180)/(SQRT(_sinfi^2+(_cosfi*COS(Азимут!K65*PI()/180))^2)))*180/PI()+ACOS((_sinfi/(SQRT(_sinfi^2+(_cosfi*COS(Азимут!K65*PI()/180))^2))))*180/PI())</f>
        <v>24.909939552463555</v>
      </c>
      <c r="V65" s="73">
        <f>(-1)*(180*_nn1+(-1)^_nn1*ASIN(-(-1)*SIN(Расчет!D82*PI()/180)/(SQRT(_sinfi^2+(_cosfi*COS(Азимут!L65*PI()/180))^2)))*180/PI()+ACOS((_sinfi/(SQRT(_sinfi^2+(_cosfi*COS(Азимут!L65*PI()/180))^2))))*180/PI())</f>
        <v>25.700881360067285</v>
      </c>
      <c r="W65" s="110">
        <f>(-1)*(180*_nn1+(-1)^_nn1*ASIN(-(-1)*SIN(Расчет!D82*PI()/180)/(SQRT(_sinfi^2+(_cosfi*COS(Азимут!M65*PI()/180))^2)))*180/PI()+ACOS((_sinfi/(SQRT(_sinfi^2+(_cosfi*COS(Азимут!M65*PI()/180))^2))))*180/PI())</f>
        <v>25.963489836842257</v>
      </c>
    </row>
    <row r="66" spans="1:23">
      <c r="A66" s="46">
        <f>Расчет!A83</f>
        <v>62</v>
      </c>
      <c r="B66" s="3" t="str">
        <f>Расчет!B83</f>
        <v>Март</v>
      </c>
      <c r="C66" s="31">
        <f>Расчет!C83</f>
        <v>3</v>
      </c>
      <c r="D66" s="116">
        <f>Расчет!U83-Расчет!U83/10</f>
        <v>70.183297069471323</v>
      </c>
      <c r="E66" s="57">
        <f>D66-Расчет!U83/10</f>
        <v>62.385152950641178</v>
      </c>
      <c r="F66" s="57">
        <f>E66-Расчет!U83/10</f>
        <v>54.587008831811033</v>
      </c>
      <c r="G66" s="57">
        <f>F66-Расчет!U83/10</f>
        <v>46.788864712980889</v>
      </c>
      <c r="H66" s="57">
        <f>G66-Расчет!U83/10</f>
        <v>38.990720594150744</v>
      </c>
      <c r="I66" s="57">
        <f>H66-Расчет!U83/10</f>
        <v>31.192576475320596</v>
      </c>
      <c r="J66" s="57">
        <f>I66-Расчет!U83/10</f>
        <v>23.394432356490448</v>
      </c>
      <c r="K66" s="57">
        <f>J66-Расчет!U83/10</f>
        <v>15.5962882376603</v>
      </c>
      <c r="L66" s="57">
        <f>K66-Расчет!U83/10</f>
        <v>7.7981441188301526</v>
      </c>
      <c r="M66" s="117">
        <f>L66-Расчет!U83/10</f>
        <v>0</v>
      </c>
      <c r="N66" s="109">
        <f>(-1)*(180*_nn1+(-1)^_nn1*ASIN(-(-1)*SIN(Расчет!D83*PI()/180)/(SQRT(_sinfi^2+(_cosfi*COS(Азимут!D66*PI()/180))^2)))*180/PI()+ACOS((_sinfi/(SQRT(_sinfi^2+(_cosfi*COS(Азимут!D66*PI()/180))^2))))*180/PI())</f>
        <v>4.1147429954261838</v>
      </c>
      <c r="O66" s="73">
        <f>(-1)*(180*_nn1+(-1)^_nn1*ASIN(-(-1)*SIN(Расчет!D83*PI()/180)/(SQRT(_sinfi^2+(_cosfi*COS(Азимут!E66*PI()/180))^2)))*180/PI()+ACOS((_sinfi/(SQRT(_sinfi^2+(_cosfi*COS(Азимут!E66*PI()/180))^2))))*180/PI())</f>
        <v>8.7276043828273373</v>
      </c>
      <c r="P66" s="73">
        <f>(-1)*(180*_nn1+(-1)^_nn1*ASIN(-(-1)*SIN(Расчет!D83*PI()/180)/(SQRT(_sinfi^2+(_cosfi*COS(Азимут!F66*PI()/180))^2)))*180/PI()+ACOS((_sinfi/(SQRT(_sinfi^2+(_cosfi*COS(Азимут!F66*PI()/180))^2))))*180/PI())</f>
        <v>12.877400322235701</v>
      </c>
      <c r="Q66" s="73">
        <f>(-1)*(180*_nn1+(-1)^_nn1*ASIN(-(-1)*SIN(Расчет!D83*PI()/180)/(SQRT(_sinfi^2+(_cosfi*COS(Азимут!G66*PI()/180))^2)))*180/PI()+ACOS((_sinfi/(SQRT(_sinfi^2+(_cosfi*COS(Азимут!G66*PI()/180))^2))))*180/PI())</f>
        <v>16.494444704381124</v>
      </c>
      <c r="R66" s="73">
        <f>(-1)*(180*_nn1+(-1)^_nn1*ASIN(-(-1)*SIN(Расчет!D83*PI()/180)/(SQRT(_sinfi^2+(_cosfi*COS(Азимут!H66*PI()/180))^2)))*180/PI()+ACOS((_sinfi/(SQRT(_sinfi^2+(_cosfi*COS(Азимут!H66*PI()/180))^2))))*180/PI())</f>
        <v>19.544457046375669</v>
      </c>
      <c r="S66" s="73">
        <f>(-1)*(180*_nn1+(-1)^_nn1*ASIN(-(-1)*SIN(Расчет!D83*PI()/180)/(SQRT(_sinfi^2+(_cosfi*COS(Азимут!I66*PI()/180))^2)))*180/PI()+ACOS((_sinfi/(SQRT(_sinfi^2+(_cosfi*COS(Азимут!I66*PI()/180))^2))))*180/PI())</f>
        <v>22.018478783458022</v>
      </c>
      <c r="T66" s="73">
        <f>(-1)*(180*_nn1+(-1)^_nn1*ASIN(-(-1)*SIN(Расчет!D83*PI()/180)/(SQRT(_sinfi^2+(_cosfi*COS(Азимут!J66*PI()/180))^2)))*180/PI()+ACOS((_sinfi/(SQRT(_sinfi^2+(_cosfi*COS(Азимут!J66*PI()/180))^2))))*180/PI())</f>
        <v>23.922542218562995</v>
      </c>
      <c r="U66" s="73">
        <f>(-1)*(180*_nn1+(-1)^_nn1*ASIN(-(-1)*SIN(Расчет!D83*PI()/180)/(SQRT(_sinfi^2+(_cosfi*COS(Азимут!K66*PI()/180))^2)))*180/PI()+ACOS((_sinfi/(SQRT(_sinfi^2+(_cosfi*COS(Азимут!K66*PI()/180))^2))))*180/PI())</f>
        <v>25.269122908998497</v>
      </c>
      <c r="V66" s="73">
        <f>(-1)*(180*_nn1+(-1)^_nn1*ASIN(-(-1)*SIN(Расчет!D83*PI()/180)/(SQRT(_sinfi^2+(_cosfi*COS(Азимут!L66*PI()/180))^2)))*180/PI()+ACOS((_sinfi/(SQRT(_sinfi^2+(_cosfi*COS(Азимут!L66*PI()/180))^2))))*180/PI())</f>
        <v>26.070974687997676</v>
      </c>
      <c r="W66" s="110">
        <f>(-1)*(180*_nn1+(-1)^_nn1*ASIN(-(-1)*SIN(Расчет!D83*PI()/180)/(SQRT(_sinfi^2+(_cosfi*COS(Азимут!M66*PI()/180))^2)))*180/PI()+ACOS((_sinfi/(SQRT(_sinfi^2+(_cosfi*COS(Азимут!M66*PI()/180))^2))))*180/PI())</f>
        <v>26.337174919288401</v>
      </c>
    </row>
    <row r="67" spans="1:23">
      <c r="A67" s="46">
        <f>Расчет!A84</f>
        <v>63</v>
      </c>
      <c r="B67" s="3" t="str">
        <f>Расчет!B84</f>
        <v>Март</v>
      </c>
      <c r="C67" s="31">
        <f>Расчет!C84</f>
        <v>4</v>
      </c>
      <c r="D67" s="116">
        <f>Расчет!U84-Расчет!U84/10</f>
        <v>70.80089990739414</v>
      </c>
      <c r="E67" s="57">
        <f>D67-Расчет!U84/10</f>
        <v>62.934133251017016</v>
      </c>
      <c r="F67" s="57">
        <f>E67-Расчет!U84/10</f>
        <v>55.067366594639893</v>
      </c>
      <c r="G67" s="57">
        <f>F67-Расчет!U84/10</f>
        <v>47.200599938262769</v>
      </c>
      <c r="H67" s="57">
        <f>G67-Расчет!U84/10</f>
        <v>39.333833281885646</v>
      </c>
      <c r="I67" s="57">
        <f>H67-Расчет!U84/10</f>
        <v>31.467066625508519</v>
      </c>
      <c r="J67" s="57">
        <f>I67-Расчет!U84/10</f>
        <v>23.600299969131392</v>
      </c>
      <c r="K67" s="57">
        <f>J67-Расчет!U84/10</f>
        <v>15.733533312754265</v>
      </c>
      <c r="L67" s="57">
        <f>K67-Расчет!U84/10</f>
        <v>7.8667666563771386</v>
      </c>
      <c r="M67" s="117">
        <f>L67-Расчет!U84/10</f>
        <v>1.2434497875801753E-14</v>
      </c>
      <c r="N67" s="109">
        <f>(-1)*(180*_nn1+(-1)^_nn1*ASIN(-(-1)*SIN(Расчет!D84*PI()/180)/(SQRT(_sinfi^2+(_cosfi*COS(Азимут!D67*PI()/180))^2)))*180/PI()+ACOS((_sinfi/(SQRT(_sinfi^2+(_cosfi*COS(Азимут!D67*PI()/180))^2))))*180/PI())</f>
        <v>4.1747943082274901</v>
      </c>
      <c r="O67" s="73">
        <f>(-1)*(180*_nn1+(-1)^_nn1*ASIN(-(-1)*SIN(Расчет!D84*PI()/180)/(SQRT(_sinfi^2+(_cosfi*COS(Азимут!E67*PI()/180))^2)))*180/PI()+ACOS((_sinfi/(SQRT(_sinfi^2+(_cosfi*COS(Азимут!E67*PI()/180))^2))))*180/PI())</f>
        <v>8.8499521173541211</v>
      </c>
      <c r="P67" s="73">
        <f>(-1)*(180*_nn1+(-1)^_nn1*ASIN(-(-1)*SIN(Расчет!D84*PI()/180)/(SQRT(_sinfi^2+(_cosfi*COS(Азимут!F67*PI()/180))^2)))*180/PI()+ACOS((_sinfi/(SQRT(_sinfi^2+(_cosfi*COS(Азимут!F67*PI()/180))^2))))*180/PI())</f>
        <v>13.059178561193619</v>
      </c>
      <c r="Q67" s="73">
        <f>(-1)*(180*_nn1+(-1)^_nn1*ASIN(-(-1)*SIN(Расчет!D84*PI()/180)/(SQRT(_sinfi^2+(_cosfi*COS(Азимут!G67*PI()/180))^2)))*180/PI()+ACOS((_sinfi/(SQRT(_sinfi^2+(_cosfi*COS(Азимут!G67*PI()/180))^2))))*180/PI())</f>
        <v>16.729248443924718</v>
      </c>
      <c r="R67" s="73">
        <f>(-1)*(180*_nn1+(-1)^_nn1*ASIN(-(-1)*SIN(Расчет!D84*PI()/180)/(SQRT(_sinfi^2+(_cosfi*COS(Азимут!H67*PI()/180))^2)))*180/PI()+ACOS((_sinfi/(SQRT(_sinfi^2+(_cosfi*COS(Азимут!H67*PI()/180))^2))))*180/PI())</f>
        <v>19.823976935808673</v>
      </c>
      <c r="S67" s="73">
        <f>(-1)*(180*_nn1+(-1)^_nn1*ASIN(-(-1)*SIN(Расчет!D84*PI()/180)/(SQRT(_sinfi^2+(_cosfi*COS(Азимут!I67*PI()/180))^2)))*180/PI()+ACOS((_sinfi/(SQRT(_sinfi^2+(_cosfi*COS(Азимут!I67*PI()/180))^2))))*180/PI())</f>
        <v>22.33377498577596</v>
      </c>
      <c r="T67" s="73">
        <f>(-1)*(180*_nn1+(-1)^_nn1*ASIN(-(-1)*SIN(Расчет!D84*PI()/180)/(SQRT(_sinfi^2+(_cosfi*COS(Азимут!J67*PI()/180))^2)))*180/PI()+ACOS((_sinfi/(SQRT(_sinfi^2+(_cosfi*COS(Азимут!J67*PI()/180))^2))))*180/PI())</f>
        <v>24.264827637211368</v>
      </c>
      <c r="U67" s="73">
        <f>(-1)*(180*_nn1+(-1)^_nn1*ASIN(-(-1)*SIN(Расчет!D84*PI()/180)/(SQRT(_sinfi^2+(_cosfi*COS(Азимут!K67*PI()/180))^2)))*180/PI()+ACOS((_sinfi/(SQRT(_sinfi^2+(_cosfi*COS(Азимут!K67*PI()/180))^2))))*180/PI())</f>
        <v>25.630112610584007</v>
      </c>
      <c r="V67" s="73">
        <f>(-1)*(180*_nn1+(-1)^_nn1*ASIN(-(-1)*SIN(Расчет!D84*PI()/180)/(SQRT(_sinfi^2+(_cosfi*COS(Азимут!L67*PI()/180))^2)))*180/PI()+ACOS((_sinfi/(SQRT(_sinfi^2+(_cosfi*COS(Азимут!L67*PI()/180))^2))))*180/PI())</f>
        <v>26.442925073956076</v>
      </c>
      <c r="W67" s="110">
        <f>(-1)*(180*_nn1+(-1)^_nn1*ASIN(-(-1)*SIN(Расчет!D84*PI()/180)/(SQRT(_sinfi^2+(_cosfi*COS(Азимут!M67*PI()/180))^2)))*180/PI()+ACOS((_sinfi/(SQRT(_sinfi^2+(_cosfi*COS(Азимут!M67*PI()/180))^2))))*180/PI())</f>
        <v>26.712732231193712</v>
      </c>
    </row>
    <row r="68" spans="1:23">
      <c r="A68" s="46">
        <f>Расчет!A85</f>
        <v>64</v>
      </c>
      <c r="B68" s="3" t="str">
        <f>Расчет!B85</f>
        <v>Март</v>
      </c>
      <c r="C68" s="31">
        <f>Расчет!C85</f>
        <v>5</v>
      </c>
      <c r="D68" s="116">
        <f>Расчет!U85-Расчет!U85/10</f>
        <v>71.420425076569856</v>
      </c>
      <c r="E68" s="57">
        <f>D68-Расчет!U85/10</f>
        <v>63.484822290284313</v>
      </c>
      <c r="F68" s="57">
        <f>E68-Расчет!U85/10</f>
        <v>55.549219503998771</v>
      </c>
      <c r="G68" s="57">
        <f>F68-Расчет!U85/10</f>
        <v>47.613616717713228</v>
      </c>
      <c r="H68" s="57">
        <f>G68-Расчет!U85/10</f>
        <v>39.678013931427685</v>
      </c>
      <c r="I68" s="57">
        <f>H68-Расчет!U85/10</f>
        <v>31.742411145142146</v>
      </c>
      <c r="J68" s="57">
        <f>I68-Расчет!U85/10</f>
        <v>23.806808358856607</v>
      </c>
      <c r="K68" s="57">
        <f>J68-Расчет!U85/10</f>
        <v>15.871205572571068</v>
      </c>
      <c r="L68" s="57">
        <f>K68-Расчет!U85/10</f>
        <v>7.9356027862855276</v>
      </c>
      <c r="M68" s="117">
        <f>L68-Расчет!U85/10</f>
        <v>-1.2434497875801753E-14</v>
      </c>
      <c r="N68" s="109">
        <f>(-1)*(180*_nn1+(-1)^_nn1*ASIN(-(-1)*SIN(Расчет!D85*PI()/180)/(SQRT(_sinfi^2+(_cosfi*COS(Азимут!D68*PI()/180))^2)))*180/PI()+ACOS((_sinfi/(SQRT(_sinfi^2+(_cosfi*COS(Азимут!D68*PI()/180))^2))))*180/PI())</f>
        <v>4.2347064053350891</v>
      </c>
      <c r="O68" s="73">
        <f>(-1)*(180*_nn1+(-1)^_nn1*ASIN(-(-1)*SIN(Расчет!D85*PI()/180)/(SQRT(_sinfi^2+(_cosfi*COS(Азимут!E68*PI()/180))^2)))*180/PI()+ACOS((_sinfi/(SQRT(_sinfi^2+(_cosfi*COS(Азимут!E68*PI()/180))^2))))*180/PI())</f>
        <v>8.9723659745372402</v>
      </c>
      <c r="P68" s="73">
        <f>(-1)*(180*_nn1+(-1)^_nn1*ASIN(-(-1)*SIN(Расчет!D85*PI()/180)/(SQRT(_sinfi^2+(_cosfi*COS(Азимут!F68*PI()/180))^2)))*180/PI()+ACOS((_sinfi/(SQRT(_sinfi^2+(_cosfi*COS(Азимут!F68*PI()/180))^2))))*180/PI())</f>
        <v>13.241400564229423</v>
      </c>
      <c r="Q68" s="73">
        <f>(-1)*(180*_nn1+(-1)^_nn1*ASIN(-(-1)*SIN(Расчет!D85*PI()/180)/(SQRT(_sinfi^2+(_cosfi*COS(Азимут!G68*PI()/180))^2)))*180/PI()+ACOS((_sinfi/(SQRT(_sinfi^2+(_cosfi*COS(Азимут!G68*PI()/180))^2))))*180/PI())</f>
        <v>16.964901112753637</v>
      </c>
      <c r="R68" s="73">
        <f>(-1)*(180*_nn1+(-1)^_nn1*ASIN(-(-1)*SIN(Расчет!D85*PI()/180)/(SQRT(_sinfi^2+(_cosfi*COS(Азимут!H68*PI()/180))^2)))*180/PI()+ACOS((_sinfi/(SQRT(_sinfi^2+(_cosfi*COS(Азимут!H68*PI()/180))^2))))*180/PI())</f>
        <v>20.104691615827846</v>
      </c>
      <c r="S68" s="73">
        <f>(-1)*(180*_nn1+(-1)^_nn1*ASIN(-(-1)*SIN(Расчет!D85*PI()/180)/(SQRT(_sinfi^2+(_cosfi*COS(Азимут!I68*PI()/180))^2)))*180/PI()+ACOS((_sinfi/(SQRT(_sinfi^2+(_cosfi*COS(Азимут!I68*PI()/180))^2))))*180/PI())</f>
        <v>22.65052018968629</v>
      </c>
      <c r="T68" s="73">
        <f>(-1)*(180*_nn1+(-1)^_nn1*ASIN(-(-1)*SIN(Расчет!D85*PI()/180)/(SQRT(_sinfi^2+(_cosfi*COS(Азимут!J68*PI()/180))^2)))*180/PI()+ACOS((_sinfi/(SQRT(_sinfi^2+(_cosfi*COS(Азимут!J68*PI()/180))^2))))*180/PI())</f>
        <v>24.608727741532221</v>
      </c>
      <c r="U68" s="73">
        <f>(-1)*(180*_nn1+(-1)^_nn1*ASIN(-(-1)*SIN(Расчет!D85*PI()/180)/(SQRT(_sinfi^2+(_cosfi*COS(Азимут!K68*PI()/180))^2)))*180/PI()+ACOS((_sinfi/(SQRT(_sinfi^2+(_cosfi*COS(Азимут!K68*PI()/180))^2))))*180/PI())</f>
        <v>25.992813166316665</v>
      </c>
      <c r="V68" s="73">
        <f>(-1)*(180*_nn1+(-1)^_nn1*ASIN(-(-1)*SIN(Расчет!D85*PI()/180)/(SQRT(_sinfi^2+(_cosfi*COS(Азимут!L68*PI()/180))^2)))*180/PI()+ACOS((_sinfi/(SQRT(_sinfi^2+(_cosfi*COS(Азимут!L68*PI()/180))^2))))*180/PI())</f>
        <v>26.81663394271888</v>
      </c>
      <c r="W68" s="110">
        <f>(-1)*(180*_nn1+(-1)^_nn1*ASIN(-(-1)*SIN(Расчет!D85*PI()/180)/(SQRT(_sinfi^2+(_cosfi*COS(Азимут!M68*PI()/180))^2)))*180/PI()+ACOS((_sinfi/(SQRT(_sinfi^2+(_cosfi*COS(Азимут!M68*PI()/180))^2))))*180/PI())</f>
        <v>27.090062120119114</v>
      </c>
    </row>
    <row r="69" spans="1:23">
      <c r="A69" s="46">
        <f>Расчет!A86</f>
        <v>65</v>
      </c>
      <c r="B69" s="3" t="str">
        <f>Расчет!B86</f>
        <v>Март</v>
      </c>
      <c r="C69" s="31">
        <f>Расчет!C86</f>
        <v>6</v>
      </c>
      <c r="D69" s="116">
        <f>Расчет!U86-Расчет!U86/10</f>
        <v>72.041765327910738</v>
      </c>
      <c r="E69" s="57">
        <f>D69-Расчет!U86/10</f>
        <v>64.037124735920656</v>
      </c>
      <c r="F69" s="57">
        <f>E69-Расчет!U86/10</f>
        <v>56.032484143930574</v>
      </c>
      <c r="G69" s="57">
        <f>F69-Расчет!U86/10</f>
        <v>48.027843551940492</v>
      </c>
      <c r="H69" s="57">
        <f>G69-Расчет!U86/10</f>
        <v>40.02320295995041</v>
      </c>
      <c r="I69" s="57">
        <f>H69-Расчет!U86/10</f>
        <v>32.018562367960328</v>
      </c>
      <c r="J69" s="57">
        <f>I69-Расчет!U86/10</f>
        <v>24.013921775970246</v>
      </c>
      <c r="K69" s="57">
        <f>J69-Расчет!U86/10</f>
        <v>16.009281183980164</v>
      </c>
      <c r="L69" s="57">
        <f>K69-Расчет!U86/10</f>
        <v>8.004640591990082</v>
      </c>
      <c r="M69" s="117">
        <f>L69-Расчет!U86/10</f>
        <v>0</v>
      </c>
      <c r="N69" s="109">
        <f>(-1)*(180*_nn1+(-1)^_nn1*ASIN(-(-1)*SIN(Расчет!D86*PI()/180)/(SQRT(_sinfi^2+(_cosfi*COS(Азимут!D69*PI()/180))^2)))*180/PI()+ACOS((_sinfi/(SQRT(_sinfi^2+(_cosfi*COS(Азимут!D69*PI()/180))^2))))*180/PI())</f>
        <v>4.294447994147049</v>
      </c>
      <c r="O69" s="73">
        <f>(-1)*(180*_nn1+(-1)^_nn1*ASIN(-(-1)*SIN(Расчет!D86*PI()/180)/(SQRT(_sinfi^2+(_cosfi*COS(Азимут!E69*PI()/180))^2)))*180/PI()+ACOS((_sinfi/(SQRT(_sinfi^2+(_cosfi*COS(Азимут!E69*PI()/180))^2))))*180/PI())</f>
        <v>9.0947936745027675</v>
      </c>
      <c r="P69" s="73">
        <f>(-1)*(180*_nn1+(-1)^_nn1*ASIN(-(-1)*SIN(Расчет!D86*PI()/180)/(SQRT(_sinfi^2+(_cosfi*COS(Азимут!F69*PI()/180))^2)))*180/PI()+ACOS((_sinfi/(SQRT(_sinfi^2+(_cosfi*COS(Азимут!F69*PI()/180))^2))))*180/PI())</f>
        <v>13.424001500242383</v>
      </c>
      <c r="Q69" s="73">
        <f>(-1)*(180*_nn1+(-1)^_nn1*ASIN(-(-1)*SIN(Расчет!D86*PI()/180)/(SQRT(_sinfi^2+(_cosfi*COS(Азимут!G69*PI()/180))^2)))*180/PI()+ACOS((_sinfi/(SQRT(_sinfi^2+(_cosfi*COS(Азимут!G69*PI()/180))^2))))*180/PI())</f>
        <v>17.201329930590788</v>
      </c>
      <c r="R69" s="73">
        <f>(-1)*(180*_nn1+(-1)^_nn1*ASIN(-(-1)*SIN(Расчет!D86*PI()/180)/(SQRT(_sinfi^2+(_cosfi*COS(Азимут!H69*PI()/180))^2)))*180/PI()+ACOS((_sinfi/(SQRT(_sinfi^2+(_cosfi*COS(Азимут!H69*PI()/180))^2))))*180/PI())</f>
        <v>20.386521979472548</v>
      </c>
      <c r="S69" s="73">
        <f>(-1)*(180*_nn1+(-1)^_nn1*ASIN(-(-1)*SIN(Расчет!D86*PI()/180)/(SQRT(_sinfi^2+(_cosfi*COS(Азимут!I69*PI()/180))^2)))*180/PI()+ACOS((_sinfi/(SQRT(_sinfi^2+(_cosfi*COS(Азимут!I69*PI()/180))^2))))*180/PI())</f>
        <v>22.968629316340412</v>
      </c>
      <c r="T69" s="73">
        <f>(-1)*(180*_nn1+(-1)^_nn1*ASIN(-(-1)*SIN(Расчет!D86*PI()/180)/(SQRT(_sinfi^2+(_cosfi*COS(Азимут!J69*PI()/180))^2)))*180/PI()+ACOS((_sinfi/(SQRT(_sinfi^2+(_cosfi*COS(Азимут!J69*PI()/180))^2))))*180/PI())</f>
        <v>24.954151849990495</v>
      </c>
      <c r="U69" s="73">
        <f>(-1)*(180*_nn1+(-1)^_nn1*ASIN(-(-1)*SIN(Расчет!D86*PI()/180)/(SQRT(_sinfi^2+(_cosfi*COS(Азимут!K69*PI()/180))^2)))*180/PI()+ACOS((_sinfi/(SQRT(_sinfi^2+(_cosfi*COS(Азимут!K69*PI()/180))^2))))*180/PI())</f>
        <v>26.357129238755675</v>
      </c>
      <c r="V69" s="73">
        <f>(-1)*(180*_nn1+(-1)^_nn1*ASIN(-(-1)*SIN(Расчет!D86*PI()/180)/(SQRT(_sinfi^2+(_cosfi*COS(Азимут!L69*PI()/180))^2)))*180/PI()+ACOS((_sinfi/(SQRT(_sinfi^2+(_cosfi*COS(Азимут!L69*PI()/180))^2))))*180/PI())</f>
        <v>27.192002875436515</v>
      </c>
      <c r="W69" s="110">
        <f>(-1)*(180*_nn1+(-1)^_nn1*ASIN(-(-1)*SIN(Расчет!D86*PI()/180)/(SQRT(_sinfi^2+(_cosfi*COS(Азимут!M69*PI()/180))^2)))*180/PI()+ACOS((_sinfi/(SQRT(_sinfi^2+(_cosfi*COS(Азимут!M69*PI()/180))^2))))*180/PI())</f>
        <v>27.469065090480171</v>
      </c>
    </row>
    <row r="70" spans="1:23">
      <c r="A70" s="46">
        <f>Расчет!A87</f>
        <v>66</v>
      </c>
      <c r="B70" s="3" t="str">
        <f>Расчет!B87</f>
        <v>Март</v>
      </c>
      <c r="C70" s="31">
        <f>Расчет!C87</f>
        <v>7</v>
      </c>
      <c r="D70" s="116">
        <f>Расчет!U87-Расчет!U87/10</f>
        <v>72.664815164469104</v>
      </c>
      <c r="E70" s="57">
        <f>D70-Расчет!U87/10</f>
        <v>64.590946812861432</v>
      </c>
      <c r="F70" s="57">
        <f>E70-Расчет!U87/10</f>
        <v>56.517078461253753</v>
      </c>
      <c r="G70" s="57">
        <f>F70-Расчет!U87/10</f>
        <v>48.443210109646074</v>
      </c>
      <c r="H70" s="57">
        <f>G70-Расчет!U87/10</f>
        <v>40.369341758038395</v>
      </c>
      <c r="I70" s="57">
        <f>H70-Расчет!U87/10</f>
        <v>32.295473406430716</v>
      </c>
      <c r="J70" s="57">
        <f>I70-Расчет!U87/10</f>
        <v>24.221605054823037</v>
      </c>
      <c r="K70" s="57">
        <f>J70-Расчет!U87/10</f>
        <v>16.147736703215358</v>
      </c>
      <c r="L70" s="57">
        <f>K70-Расчет!U87/10</f>
        <v>8.073868351607679</v>
      </c>
      <c r="M70" s="117">
        <f>L70-Расчет!U87/10</f>
        <v>0</v>
      </c>
      <c r="N70" s="109">
        <f>(-1)*(180*_nn1+(-1)^_nn1*ASIN(-(-1)*SIN(Расчет!D87*PI()/180)/(SQRT(_sinfi^2+(_cosfi*COS(Азимут!D70*PI()/180))^2)))*180/PI()+ACOS((_sinfi/(SQRT(_sinfi^2+(_cosfi*COS(Азимут!D70*PI()/180))^2))))*180/PI())</f>
        <v>4.3539878154902283</v>
      </c>
      <c r="O70" s="73">
        <f>(-1)*(180*_nn1+(-1)^_nn1*ASIN(-(-1)*SIN(Расчет!D87*PI()/180)/(SQRT(_sinfi^2+(_cosfi*COS(Азимут!E70*PI()/180))^2)))*180/PI()+ACOS((_sinfi/(SQRT(_sinfi^2+(_cosfi*COS(Азимут!E70*PI()/180))^2))))*180/PI())</f>
        <v>9.2171828776426992</v>
      </c>
      <c r="P70" s="73">
        <f>(-1)*(180*_nn1+(-1)^_nn1*ASIN(-(-1)*SIN(Расчет!D87*PI()/180)/(SQRT(_sinfi^2+(_cosfi*COS(Азимут!F70*PI()/180))^2)))*180/PI()+ACOS((_sinfi/(SQRT(_sinfi^2+(_cosfi*COS(Азимут!F70*PI()/180))^2))))*180/PI())</f>
        <v>13.606916461243372</v>
      </c>
      <c r="Q70" s="73">
        <f>(-1)*(180*_nn1+(-1)^_nn1*ASIN(-(-1)*SIN(Расчет!D87*PI()/180)/(SQRT(_sinfi^2+(_cosfi*COS(Азимут!G70*PI()/180))^2)))*180/PI()+ACOS((_sinfi/(SQRT(_sinfi^2+(_cosfi*COS(Азимут!G70*PI()/180))^2))))*180/PI())</f>
        <v>17.438462100230282</v>
      </c>
      <c r="R70" s="73">
        <f>(-1)*(180*_nn1+(-1)^_nn1*ASIN(-(-1)*SIN(Расчет!D87*PI()/180)/(SQRT(_sinfi^2+(_cosfi*COS(Азимут!H70*PI()/180))^2)))*180/PI()+ACOS((_sinfi/(SQRT(_sinfi^2+(_cosfi*COS(Азимут!H70*PI()/180))^2))))*180/PI())</f>
        <v>20.669388978523131</v>
      </c>
      <c r="S70" s="73">
        <f>(-1)*(180*_nn1+(-1)^_nn1*ASIN(-(-1)*SIN(Расчет!D87*PI()/180)/(SQRT(_sinfi^2+(_cosfi*COS(Азимут!I70*PI()/180))^2)))*180/PI()+ACOS((_sinfi/(SQRT(_sinfi^2+(_cosfi*COS(Азимут!I70*PI()/180))^2))))*180/PI())</f>
        <v>23.288017399472892</v>
      </c>
      <c r="T70" s="73">
        <f>(-1)*(180*_nn1+(-1)^_nn1*ASIN(-(-1)*SIN(Расчет!D87*PI()/180)/(SQRT(_sinfi^2+(_cosfi*COS(Азимут!J70*PI()/180))^2)))*180/PI()+ACOS((_sinfi/(SQRT(_sinfi^2+(_cosfi*COS(Азимут!J70*PI()/180))^2))))*180/PI())</f>
        <v>25.301009421161694</v>
      </c>
      <c r="U70" s="73">
        <f>(-1)*(180*_nn1+(-1)^_nn1*ASIN(-(-1)*SIN(Расчет!D87*PI()/180)/(SQRT(_sinfi^2+(_cosfi*COS(Азимут!K70*PI()/180))^2)))*180/PI()+ACOS((_sinfi/(SQRT(_sinfi^2+(_cosfi*COS(Азимут!K70*PI()/180))^2))))*180/PI())</f>
        <v>26.722965641334696</v>
      </c>
      <c r="V70" s="73">
        <f>(-1)*(180*_nn1+(-1)^_nn1*ASIN(-(-1)*SIN(Расчет!D87*PI()/180)/(SQRT(_sinfi^2+(_cosfi*COS(Азимут!L70*PI()/180))^2)))*180/PI()+ACOS((_sinfi/(SQRT(_sinfi^2+(_cosfi*COS(Азимут!L70*PI()/180))^2))))*180/PI())</f>
        <v>27.568933607402812</v>
      </c>
      <c r="W70" s="110">
        <f>(-1)*(180*_nn1+(-1)^_nn1*ASIN(-(-1)*SIN(Расчет!D87*PI()/180)/(SQRT(_sinfi^2+(_cosfi*COS(Азимут!M70*PI()/180))^2)))*180/PI()+ACOS((_sinfi/(SQRT(_sinfi^2+(_cosfi*COS(Азимут!M70*PI()/180))^2))))*180/PI())</f>
        <v>27.849641801480459</v>
      </c>
    </row>
    <row r="71" spans="1:23">
      <c r="A71" s="46">
        <f>Расчет!A88</f>
        <v>67</v>
      </c>
      <c r="B71" s="3" t="str">
        <f>Расчет!B88</f>
        <v>Март</v>
      </c>
      <c r="C71" s="31">
        <f>Расчет!C88</f>
        <v>8</v>
      </c>
      <c r="D71" s="116">
        <f>Расчет!U88-Расчет!U88/10</f>
        <v>73.289470734187361</v>
      </c>
      <c r="E71" s="57">
        <f>D71-Расчет!U88/10</f>
        <v>65.146196208166543</v>
      </c>
      <c r="F71" s="57">
        <f>E71-Расчет!U88/10</f>
        <v>57.002921682145725</v>
      </c>
      <c r="G71" s="57">
        <f>F71-Расчет!U88/10</f>
        <v>48.859647156124907</v>
      </c>
      <c r="H71" s="57">
        <f>G71-Расчет!U88/10</f>
        <v>40.71637263010409</v>
      </c>
      <c r="I71" s="57">
        <f>H71-Расчет!U88/10</f>
        <v>32.573098104083272</v>
      </c>
      <c r="J71" s="57">
        <f>I71-Расчет!U88/10</f>
        <v>24.429823578062454</v>
      </c>
      <c r="K71" s="57">
        <f>J71-Расчет!U88/10</f>
        <v>16.286549052041636</v>
      </c>
      <c r="L71" s="57">
        <f>K71-Расчет!U88/10</f>
        <v>8.1432745260208179</v>
      </c>
      <c r="M71" s="117">
        <f>L71-Расчет!U88/10</f>
        <v>0</v>
      </c>
      <c r="N71" s="109">
        <f>(-1)*(180*_nn1+(-1)^_nn1*ASIN(-(-1)*SIN(Расчет!D88*PI()/180)/(SQRT(_sinfi^2+(_cosfi*COS(Азимут!D71*PI()/180))^2)))*180/PI()+ACOS((_sinfi/(SQRT(_sinfi^2+(_cosfi*COS(Азимут!D71*PI()/180))^2))))*180/PI())</f>
        <v>4.4132946577434211</v>
      </c>
      <c r="O71" s="73">
        <f>(-1)*(180*_nn1+(-1)^_nn1*ASIN(-(-1)*SIN(Расчет!D88*PI()/180)/(SQRT(_sinfi^2+(_cosfi*COS(Азимут!E71*PI()/180))^2)))*180/PI()+ACOS((_sinfi/(SQRT(_sinfi^2+(_cosfi*COS(Азимут!E71*PI()/180))^2))))*180/PI())</f>
        <v>9.339481196332855</v>
      </c>
      <c r="P71" s="73">
        <f>(-1)*(180*_nn1+(-1)^_nn1*ASIN(-(-1)*SIN(Расчет!D88*PI()/180)/(SQRT(_sinfi^2+(_cosfi*COS(Азимут!F71*PI()/180))^2)))*180/PI()+ACOS((_sinfi/(SQRT(_sinfi^2+(_cosfi*COS(Азимут!F71*PI()/180))^2))))*180/PI())</f>
        <v>13.790080467384257</v>
      </c>
      <c r="Q71" s="73">
        <f>(-1)*(180*_nn1+(-1)^_nn1*ASIN(-(-1)*SIN(Расчет!D88*PI()/180)/(SQRT(_sinfi^2+(_cosfi*COS(Азимут!G71*PI()/180))^2)))*180/PI()+ACOS((_sinfi/(SQRT(_sinfi^2+(_cosfi*COS(Азимут!G71*PI()/180))^2))))*180/PI())</f>
        <v>17.676224807708422</v>
      </c>
      <c r="R71" s="73">
        <f>(-1)*(180*_nn1+(-1)^_nn1*ASIN(-(-1)*SIN(Расчет!D88*PI()/180)/(SQRT(_sinfi^2+(_cosfi*COS(Азимут!H71*PI()/180))^2)))*180/PI()+ACOS((_sinfi/(SQRT(_sinfi^2+(_cosfi*COS(Азимут!H71*PI()/180))^2))))*180/PI())</f>
        <v>20.953213621076003</v>
      </c>
      <c r="S71" s="73">
        <f>(-1)*(180*_nn1+(-1)^_nn1*ASIN(-(-1)*SIN(Расчет!D88*PI()/180)/(SQRT(_sinfi^2+(_cosfi*COS(Азимут!I71*PI()/180))^2)))*180/PI()+ACOS((_sinfi/(SQRT(_sinfi^2+(_cosfi*COS(Азимут!I71*PI()/180))^2))))*180/PI())</f>
        <v>23.608599581774001</v>
      </c>
      <c r="T71" s="73">
        <f>(-1)*(180*_nn1+(-1)^_nn1*ASIN(-(-1)*SIN(Расчет!D88*PI()/180)/(SQRT(_sinfi^2+(_cosfi*COS(Азимут!J71*PI()/180))^2)))*180/PI()+ACOS((_sinfi/(SQRT(_sinfi^2+(_cosfi*COS(Азимут!J71*PI()/180))^2))))*180/PI())</f>
        <v>25.649210049774325</v>
      </c>
      <c r="U71" s="73">
        <f>(-1)*(180*_nn1+(-1)^_nn1*ASIN(-(-1)*SIN(Расчет!D88*PI()/180)/(SQRT(_sinfi^2+(_cosfi*COS(Азимут!K71*PI()/180))^2)))*180/PI()+ACOS((_sinfi/(SQRT(_sinfi^2+(_cosfi*COS(Азимут!K71*PI()/180))^2))))*180/PI())</f>
        <v>27.090227334612166</v>
      </c>
      <c r="V71" s="73">
        <f>(-1)*(180*_nn1+(-1)^_nn1*ASIN(-(-1)*SIN(Расчет!D88*PI()/180)/(SQRT(_sinfi^2+(_cosfi*COS(Азимут!L71*PI()/180))^2)))*180/PI()+ACOS((_sinfi/(SQRT(_sinfi^2+(_cosfi*COS(Азимут!L71*PI()/180))^2))))*180/PI())</f>
        <v>27.947328024667456</v>
      </c>
      <c r="W71" s="110">
        <f>(-1)*(180*_nn1+(-1)^_nn1*ASIN(-(-1)*SIN(Расчет!D88*PI()/180)/(SQRT(_sinfi^2+(_cosfi*COS(Азимут!M71*PI()/180))^2)))*180/PI()+ACOS((_sinfi/(SQRT(_sinfi^2+(_cosfi*COS(Азимут!M71*PI()/180))^2))))*180/PI())</f>
        <v>28.231693063892095</v>
      </c>
    </row>
    <row r="72" spans="1:23">
      <c r="A72" s="46">
        <f>Расчет!A89</f>
        <v>68</v>
      </c>
      <c r="B72" s="3" t="str">
        <f>Расчет!B89</f>
        <v>Март</v>
      </c>
      <c r="C72" s="31">
        <f>Расчет!C89</f>
        <v>9</v>
      </c>
      <c r="D72" s="116">
        <f>Расчет!U89-Расчет!U89/10</f>
        <v>73.915629723707099</v>
      </c>
      <c r="E72" s="57">
        <f>D72-Расчет!U89/10</f>
        <v>65.702781976628529</v>
      </c>
      <c r="F72" s="57">
        <f>E72-Расчет!U89/10</f>
        <v>57.489934229549959</v>
      </c>
      <c r="G72" s="57">
        <f>F72-Расчет!U89/10</f>
        <v>49.27708648247139</v>
      </c>
      <c r="H72" s="57">
        <f>G72-Расчет!U89/10</f>
        <v>41.06423873539282</v>
      </c>
      <c r="I72" s="57">
        <f>H72-Расчет!U89/10</f>
        <v>32.85139098831425</v>
      </c>
      <c r="J72" s="57">
        <f>I72-Расчет!U89/10</f>
        <v>24.638543241235684</v>
      </c>
      <c r="K72" s="57">
        <f>J72-Расчет!U89/10</f>
        <v>16.425695494157118</v>
      </c>
      <c r="L72" s="57">
        <f>K72-Расчет!U89/10</f>
        <v>8.2128477470785519</v>
      </c>
      <c r="M72" s="117">
        <f>L72-Расчет!U89/10</f>
        <v>-1.4210854715202004E-14</v>
      </c>
      <c r="N72" s="109">
        <f>(-1)*(180*_nn1+(-1)^_nn1*ASIN(-(-1)*SIN(Расчет!D89*PI()/180)/(SQRT(_sinfi^2+(_cosfi*COS(Азимут!D72*PI()/180))^2)))*180/PI()+ACOS((_sinfi/(SQRT(_sinfi^2+(_cosfi*COS(Азимут!D72*PI()/180))^2))))*180/PI())</f>
        <v>4.4723373712886882</v>
      </c>
      <c r="O72" s="73">
        <f>(-1)*(180*_nn1+(-1)^_nn1*ASIN(-(-1)*SIN(Расчет!D89*PI()/180)/(SQRT(_sinfi^2+(_cosfi*COS(Азимут!E72*PI()/180))^2)))*180/PI()+ACOS((_sinfi/(SQRT(_sinfi^2+(_cosfi*COS(Азимут!E72*PI()/180))^2))))*180/PI())</f>
        <v>9.4616362069430409</v>
      </c>
      <c r="P72" s="73">
        <f>(-1)*(180*_nn1+(-1)^_nn1*ASIN(-(-1)*SIN(Расчет!D89*PI()/180)/(SQRT(_sinfi^2+(_cosfi*COS(Азимут!F72*PI()/180))^2)))*180/PI()+ACOS((_sinfi/(SQRT(_sinfi^2+(_cosfi*COS(Азимут!F72*PI()/180))^2))))*180/PI())</f>
        <v>13.97342847187835</v>
      </c>
      <c r="Q72" s="73">
        <f>(-1)*(180*_nn1+(-1)^_nn1*ASIN(-(-1)*SIN(Расчет!D89*PI()/180)/(SQRT(_sinfi^2+(_cosfi*COS(Азимут!G72*PI()/180))^2)))*180/PI()+ACOS((_sinfi/(SQRT(_sinfi^2+(_cosfi*COS(Азимут!G72*PI()/180))^2))))*180/PI())</f>
        <v>17.914545221947151</v>
      </c>
      <c r="R72" s="73">
        <f>(-1)*(180*_nn1+(-1)^_nn1*ASIN(-(-1)*SIN(Расчет!D89*PI()/180)/(SQRT(_sinfi^2+(_cosfi*COS(Азимут!H72*PI()/180))^2)))*180/PI()+ACOS((_sinfi/(SQRT(_sinfi^2+(_cosfi*COS(Азимут!H72*PI()/180))^2))))*180/PI())</f>
        <v>21.237916968292211</v>
      </c>
      <c r="S72" s="73">
        <f>(-1)*(180*_nn1+(-1)^_nn1*ASIN(-(-1)*SIN(Расчет!D89*PI()/180)/(SQRT(_sinfi^2+(_cosfi*COS(Азимут!I72*PI()/180))^2)))*180/PI()+ACOS((_sinfi/(SQRT(_sinfi^2+(_cosfi*COS(Азимут!I72*PI()/180))^2))))*180/PI())</f>
        <v>23.93029111026334</v>
      </c>
      <c r="T72" s="73">
        <f>(-1)*(180*_nn1+(-1)^_nn1*ASIN(-(-1)*SIN(Расчет!D89*PI()/180)/(SQRT(_sinfi^2+(_cosfi*COS(Азимут!J72*PI()/180))^2)))*180/PI()+ACOS((_sinfi/(SQRT(_sinfi^2+(_cosfi*COS(Азимут!J72*PI()/180))^2))))*180/PI())</f>
        <v>25.998663461677097</v>
      </c>
      <c r="U72" s="73">
        <f>(-1)*(180*_nn1+(-1)^_nn1*ASIN(-(-1)*SIN(Расчет!D89*PI()/180)/(SQRT(_sinfi^2+(_cosfi*COS(Азимут!K72*PI()/180))^2)))*180/PI()+ACOS((_sinfi/(SQRT(_sinfi^2+(_cosfi*COS(Азимут!K72*PI()/180))^2))))*180/PI())</f>
        <v>27.458819421427592</v>
      </c>
      <c r="V72" s="73">
        <f>(-1)*(180*_nn1+(-1)^_nn1*ASIN(-(-1)*SIN(Расчет!D89*PI()/180)/(SQRT(_sinfi^2+(_cosfi*COS(Азимут!L72*PI()/180))^2)))*180/PI()+ACOS((_sinfi/(SQRT(_sinfi^2+(_cosfi*COS(Азимут!L72*PI()/180))^2))))*180/PI())</f>
        <v>28.327088159561185</v>
      </c>
      <c r="W72" s="110">
        <f>(-1)*(180*_nn1+(-1)^_nn1*ASIN(-(-1)*SIN(Расчет!D89*PI()/180)/(SQRT(_sinfi^2+(_cosfi*COS(Азимут!M72*PI()/180))^2)))*180/PI()+ACOS((_sinfi/(SQRT(_sinfi^2+(_cosfi*COS(Азимут!M72*PI()/180))^2))))*180/PI())</f>
        <v>28.615119835754143</v>
      </c>
    </row>
    <row r="73" spans="1:23">
      <c r="A73" s="46">
        <f>Расчет!A90</f>
        <v>69</v>
      </c>
      <c r="B73" s="3" t="str">
        <f>Расчет!B90</f>
        <v>Март</v>
      </c>
      <c r="C73" s="31">
        <f>Расчет!C90</f>
        <v>10</v>
      </c>
      <c r="D73" s="116">
        <f>Расчет!U90-Расчет!U90/10</f>
        <v>74.543191253210196</v>
      </c>
      <c r="E73" s="57">
        <f>D73-Расчет!U90/10</f>
        <v>66.260614447297954</v>
      </c>
      <c r="F73" s="57">
        <f>E73-Расчет!U90/10</f>
        <v>57.978037641385711</v>
      </c>
      <c r="G73" s="57">
        <f>F73-Расчет!U90/10</f>
        <v>49.695460835473469</v>
      </c>
      <c r="H73" s="57">
        <f>G73-Расчет!U90/10</f>
        <v>41.412884029561226</v>
      </c>
      <c r="I73" s="57">
        <f>H73-Расчет!U90/10</f>
        <v>33.130307223648984</v>
      </c>
      <c r="J73" s="57">
        <f>I73-Расчет!U90/10</f>
        <v>24.847730417736742</v>
      </c>
      <c r="K73" s="57">
        <f>J73-Расчет!U90/10</f>
        <v>16.565153611824499</v>
      </c>
      <c r="L73" s="57">
        <f>K73-Расчет!U90/10</f>
        <v>8.2825768059122549</v>
      </c>
      <c r="M73" s="117">
        <f>L73-Расчет!U90/10</f>
        <v>0</v>
      </c>
      <c r="N73" s="109">
        <f>(-1)*(180*_nn1+(-1)^_nn1*ASIN(-(-1)*SIN(Расчет!D90*PI()/180)/(SQRT(_sinfi^2+(_cosfi*COS(Азимут!D73*PI()/180))^2)))*180/PI()+ACOS((_sinfi/(SQRT(_sinfi^2+(_cosfi*COS(Азимут!D73*PI()/180))^2))))*180/PI())</f>
        <v>4.5310848833189539</v>
      </c>
      <c r="O73" s="73">
        <f>(-1)*(180*_nn1+(-1)^_nn1*ASIN(-(-1)*SIN(Расчет!D90*PI()/180)/(SQRT(_sinfi^2+(_cosfi*COS(Азимут!E73*PI()/180))^2)))*180/PI()+ACOS((_sinfi/(SQRT(_sinfi^2+(_cosfi*COS(Азимут!E73*PI()/180))^2))))*180/PI())</f>
        <v>9.583595462203732</v>
      </c>
      <c r="P73" s="73">
        <f>(-1)*(180*_nn1+(-1)^_nn1*ASIN(-(-1)*SIN(Расчет!D90*PI()/180)/(SQRT(_sinfi^2+(_cosfi*COS(Азимут!F73*PI()/180))^2)))*180/PI()+ACOS((_sinfi/(SQRT(_sinfi^2+(_cosfi*COS(Азимут!F73*PI()/180))^2))))*180/PI())</f>
        <v>14.15689536588792</v>
      </c>
      <c r="Q73" s="73">
        <f>(-1)*(180*_nn1+(-1)^_nn1*ASIN(-(-1)*SIN(Расчет!D90*PI()/180)/(SQRT(_sinfi^2+(_cosfi*COS(Азимут!G73*PI()/180))^2)))*180/PI()+ACOS((_sinfi/(SQRT(_sinfi^2+(_cosfi*COS(Азимут!G73*PI()/180))^2))))*180/PI())</f>
        <v>18.153350493938746</v>
      </c>
      <c r="R73" s="73">
        <f>(-1)*(180*_nn1+(-1)^_nn1*ASIN(-(-1)*SIN(Расчет!D90*PI()/180)/(SQRT(_sinfi^2+(_cosfi*COS(Азимут!H73*PI()/180))^2)))*180/PI()+ACOS((_sinfi/(SQRT(_sinfi^2+(_cosfi*COS(Азимут!H73*PI()/180))^2))))*180/PI())</f>
        <v>21.523420130384466</v>
      </c>
      <c r="S73" s="73">
        <f>(-1)*(180*_nn1+(-1)^_nn1*ASIN(-(-1)*SIN(Расчет!D90*PI()/180)/(SQRT(_sinfi^2+(_cosfi*COS(Азимут!I73*PI()/180))^2)))*180/PI()+ACOS((_sinfi/(SQRT(_sinfi^2+(_cosfi*COS(Азимут!I73*PI()/180))^2))))*180/PI())</f>
        <v>24.253007330727428</v>
      </c>
      <c r="T73" s="73">
        <f>(-1)*(180*_nn1+(-1)^_nn1*ASIN(-(-1)*SIN(Расчет!D90*PI()/180)/(SQRT(_sinfi^2+(_cosfi*COS(Азимут!J73*PI()/180))^2)))*180/PI()+ACOS((_sinfi/(SQRT(_sinfi^2+(_cosfi*COS(Азимут!J73*PI()/180))^2))))*180/PI())</f>
        <v>26.349279507793995</v>
      </c>
      <c r="U73" s="73">
        <f>(-1)*(180*_nn1+(-1)^_nn1*ASIN(-(-1)*SIN(Расчет!D90*PI()/180)/(SQRT(_sinfi^2+(_cosfi*COS(Азимут!K73*PI()/180))^2)))*180/PI()+ACOS((_sinfi/(SQRT(_sinfi^2+(_cosfi*COS(Азимут!K73*PI()/180))^2))))*180/PI())</f>
        <v>27.828647141032036</v>
      </c>
      <c r="V73" s="73">
        <f>(-1)*(180*_nn1+(-1)^_nn1*ASIN(-(-1)*SIN(Расчет!D90*PI()/180)/(SQRT(_sinfi^2+(_cosfi*COS(Азимут!L73*PI()/180))^2)))*180/PI()+ACOS((_sinfi/(SQRT(_sinfi^2+(_cosfi*COS(Азимут!L73*PI()/180))^2))))*180/PI())</f>
        <v>28.708116185204375</v>
      </c>
      <c r="W73" s="110">
        <f>(-1)*(180*_nn1+(-1)^_nn1*ASIN(-(-1)*SIN(Расчет!D90*PI()/180)/(SQRT(_sinfi^2+(_cosfi*COS(Азимут!M73*PI()/180))^2)))*180/PI()+ACOS((_sinfi/(SQRT(_sinfi^2+(_cosfi*COS(Азимут!M73*PI()/180))^2))))*180/PI())</f>
        <v>28.99982321706068</v>
      </c>
    </row>
    <row r="74" spans="1:23">
      <c r="A74" s="46">
        <f>Расчет!A91</f>
        <v>70</v>
      </c>
      <c r="B74" s="3" t="str">
        <f>Расчет!B91</f>
        <v>Март</v>
      </c>
      <c r="C74" s="31">
        <f>Расчет!C91</f>
        <v>11</v>
      </c>
      <c r="D74" s="116">
        <f>Расчет!U91-Расчет!U91/10</f>
        <v>75.172055772253174</v>
      </c>
      <c r="E74" s="57">
        <f>D74-Расчет!U91/10</f>
        <v>66.819605130891716</v>
      </c>
      <c r="F74" s="57">
        <f>E74-Расчет!U91/10</f>
        <v>58.467154489530252</v>
      </c>
      <c r="G74" s="57">
        <f>F74-Расчет!U91/10</f>
        <v>50.114703848168787</v>
      </c>
      <c r="H74" s="57">
        <f>G74-Расчет!U91/10</f>
        <v>41.762253206807323</v>
      </c>
      <c r="I74" s="57">
        <f>H74-Расчет!U91/10</f>
        <v>33.409802565445858</v>
      </c>
      <c r="J74" s="57">
        <f>I74-Расчет!U91/10</f>
        <v>25.057351924084394</v>
      </c>
      <c r="K74" s="57">
        <f>J74-Расчет!U91/10</f>
        <v>16.704901282722929</v>
      </c>
      <c r="L74" s="57">
        <f>K74-Расчет!U91/10</f>
        <v>8.3524506413614663</v>
      </c>
      <c r="M74" s="117">
        <f>L74-Расчет!U91/10</f>
        <v>0</v>
      </c>
      <c r="N74" s="109">
        <f>(-1)*(180*_nn1+(-1)^_nn1*ASIN(-(-1)*SIN(Расчет!D91*PI()/180)/(SQRT(_sinfi^2+(_cosfi*COS(Азимут!D74*PI()/180))^2)))*180/PI()+ACOS((_sinfi/(SQRT(_sinfi^2+(_cosfi*COS(Азимут!D74*PI()/180))^2))))*180/PI())</f>
        <v>4.5895062130309157</v>
      </c>
      <c r="O74" s="73">
        <f>(-1)*(180*_nn1+(-1)^_nn1*ASIN(-(-1)*SIN(Расчет!D91*PI()/180)/(SQRT(_sinfi^2+(_cosfi*COS(Азимут!E74*PI()/180))^2)))*180/PI()+ACOS((_sinfi/(SQRT(_sinfi^2+(_cosfi*COS(Азимут!E74*PI()/180))^2))))*180/PI())</f>
        <v>9.7053065039942794</v>
      </c>
      <c r="P74" s="73">
        <f>(-1)*(180*_nn1+(-1)^_nn1*ASIN(-(-1)*SIN(Расчет!D91*PI()/180)/(SQRT(_sinfi^2+(_cosfi*COS(Азимут!F74*PI()/180))^2)))*180/PI()+ACOS((_sinfi/(SQRT(_sinfi^2+(_cosfi*COS(Азимут!F74*PI()/180))^2))))*180/PI())</f>
        <v>14.340415983453312</v>
      </c>
      <c r="Q74" s="73">
        <f>(-1)*(180*_nn1+(-1)^_nn1*ASIN(-(-1)*SIN(Расчет!D91*PI()/180)/(SQRT(_sinfi^2+(_cosfi*COS(Азимут!G74*PI()/180))^2)))*180/PI()+ACOS((_sinfi/(SQRT(_sinfi^2+(_cosfi*COS(Азимут!G74*PI()/180))^2))))*180/PI())</f>
        <v>18.392567755543439</v>
      </c>
      <c r="R74" s="73">
        <f>(-1)*(180*_nn1+(-1)^_nn1*ASIN(-(-1)*SIN(Расчет!D91*PI()/180)/(SQRT(_sinfi^2+(_cosfi*COS(Азимут!H74*PI()/180))^2)))*180/PI()+ACOS((_sinfi/(SQRT(_sinfi^2+(_cosfi*COS(Азимут!H74*PI()/180))^2))))*180/PI())</f>
        <v>21.809644261908062</v>
      </c>
      <c r="S74" s="73">
        <f>(-1)*(180*_nn1+(-1)^_nn1*ASIN(-(-1)*SIN(Расчет!D91*PI()/180)/(SQRT(_sinfi^2+(_cosfi*COS(Азимут!I74*PI()/180))^2)))*180/PI()+ACOS((_sinfi/(SQRT(_sinfi^2+(_cosfi*COS(Азимут!I74*PI()/180))^2))))*180/PI())</f>
        <v>24.576663681285481</v>
      </c>
      <c r="T74" s="73">
        <f>(-1)*(180*_nn1+(-1)^_nn1*ASIN(-(-1)*SIN(Расчет!D91*PI()/180)/(SQRT(_sinfi^2+(_cosfi*COS(Азимут!J74*PI()/180))^2)))*180/PI()+ACOS((_sinfi/(SQRT(_sinfi^2+(_cosfi*COS(Азимут!J74*PI()/180))^2))))*180/PI())</f>
        <v>26.700968157133758</v>
      </c>
      <c r="U74" s="73">
        <f>(-1)*(180*_nn1+(-1)^_nn1*ASIN(-(-1)*SIN(Расчет!D91*PI()/180)/(SQRT(_sinfi^2+(_cosfi*COS(Азимут!K74*PI()/180))^2)))*180/PI()+ACOS((_sinfi/(SQRT(_sinfi^2+(_cosfi*COS(Азимут!K74*PI()/180))^2))))*180/PI())</f>
        <v>28.199615862260174</v>
      </c>
      <c r="V74" s="73">
        <f>(-1)*(180*_nn1+(-1)^_nn1*ASIN(-(-1)*SIN(Расчет!D91*PI()/180)/(SQRT(_sinfi^2+(_cosfi*COS(Азимут!L74*PI()/180))^2)))*180/PI()+ACOS((_sinfi/(SQRT(_sinfi^2+(_cosfi*COS(Азимут!L74*PI()/180))^2))))*180/PI())</f>
        <v>29.090314409067304</v>
      </c>
      <c r="W74" s="110">
        <f>(-1)*(180*_nn1+(-1)^_nn1*ASIN(-(-1)*SIN(Расчет!D91*PI()/180)/(SQRT(_sinfi^2+(_cosfi*COS(Азимут!M74*PI()/180))^2)))*180/PI()+ACOS((_sinfi/(SQRT(_sinfi^2+(_cosfi*COS(Азимут!M74*PI()/180))^2))))*180/PI())</f>
        <v>29.385704443507848</v>
      </c>
    </row>
    <row r="75" spans="1:23">
      <c r="A75" s="46">
        <f>Расчет!A92</f>
        <v>71</v>
      </c>
      <c r="B75" s="3" t="str">
        <f>Расчет!B92</f>
        <v>Март</v>
      </c>
      <c r="C75" s="31">
        <f>Расчет!C92</f>
        <v>12</v>
      </c>
      <c r="D75" s="116">
        <f>Расчет!U92-Расчет!U92/10</f>
        <v>75.802124956546166</v>
      </c>
      <c r="E75" s="57">
        <f>D75-Расчет!U92/10</f>
        <v>67.379666628041036</v>
      </c>
      <c r="F75" s="57">
        <f>E75-Расчет!U92/10</f>
        <v>58.957208299535907</v>
      </c>
      <c r="G75" s="57">
        <f>F75-Расчет!U92/10</f>
        <v>50.534749971030777</v>
      </c>
      <c r="H75" s="57">
        <f>G75-Расчет!U92/10</f>
        <v>42.112291642525648</v>
      </c>
      <c r="I75" s="57">
        <f>H75-Расчет!U92/10</f>
        <v>33.689833314020518</v>
      </c>
      <c r="J75" s="57">
        <f>I75-Расчет!U92/10</f>
        <v>25.267374985515389</v>
      </c>
      <c r="K75" s="57">
        <f>J75-Расчет!U92/10</f>
        <v>16.844916657010259</v>
      </c>
      <c r="L75" s="57">
        <f>K75-Расчет!U92/10</f>
        <v>8.4224583285051295</v>
      </c>
      <c r="M75" s="117">
        <f>L75-Расчет!U92/10</f>
        <v>0</v>
      </c>
      <c r="N75" s="109">
        <f>(-1)*(180*_nn1+(-1)^_nn1*ASIN(-(-1)*SIN(Расчет!D92*PI()/180)/(SQRT(_sinfi^2+(_cosfi*COS(Азимут!D75*PI()/180))^2)))*180/PI()+ACOS((_sinfi/(SQRT(_sinfi^2+(_cosfi*COS(Азимут!D75*PI()/180))^2))))*180/PI())</f>
        <v>4.6475704872301833</v>
      </c>
      <c r="O75" s="73">
        <f>(-1)*(180*_nn1+(-1)^_nn1*ASIN(-(-1)*SIN(Расчет!D92*PI()/180)/(SQRT(_sinfi^2+(_cosfi*COS(Азимут!E75*PI()/180))^2)))*180/PI()+ACOS((_sinfi/(SQRT(_sinfi^2+(_cosfi*COS(Азимут!E75*PI()/180))^2))))*180/PI())</f>
        <v>9.826716876620992</v>
      </c>
      <c r="P75" s="73">
        <f>(-1)*(180*_nn1+(-1)^_nn1*ASIN(-(-1)*SIN(Расчет!D92*PI()/180)/(SQRT(_sinfi^2+(_cosfi*COS(Азимут!F75*PI()/180))^2)))*180/PI()+ACOS((_sinfi/(SQRT(_sinfi^2+(_cosfi*COS(Азимут!F75*PI()/180))^2))))*180/PI())</f>
        <v>14.523925106545079</v>
      </c>
      <c r="Q75" s="73">
        <f>(-1)*(180*_nn1+(-1)^_nn1*ASIN(-(-1)*SIN(Расчет!D92*PI()/180)/(SQRT(_sinfi^2+(_cosfi*COS(Азимут!G75*PI()/180))^2)))*180/PI()+ACOS((_sinfi/(SQRT(_sinfi^2+(_cosfi*COS(Азимут!G75*PI()/180))^2))))*180/PI())</f>
        <v>18.632124117974485</v>
      </c>
      <c r="R75" s="73">
        <f>(-1)*(180*_nn1+(-1)^_nn1*ASIN(-(-1)*SIN(Расчет!D92*PI()/180)/(SQRT(_sinfi^2+(_cosfi*COS(Азимут!H75*PI()/180))^2)))*180/PI()+ACOS((_sinfi/(SQRT(_sinfi^2+(_cosfi*COS(Азимут!H75*PI()/180))^2))))*180/PI())</f>
        <v>22.096510556423766</v>
      </c>
      <c r="S75" s="73">
        <f>(-1)*(180*_nn1+(-1)^_nn1*ASIN(-(-1)*SIN(Расчет!D92*PI()/180)/(SQRT(_sinfi^2+(_cosfi*COS(Азимут!I75*PI()/180))^2)))*180/PI()+ACOS((_sinfi/(SQRT(_sinfi^2+(_cosfi*COS(Азимут!I75*PI()/180))^2))))*180/PI())</f>
        <v>24.901175685147678</v>
      </c>
      <c r="T75" s="73">
        <f>(-1)*(180*_nn1+(-1)^_nn1*ASIN(-(-1)*SIN(Расчет!D92*PI()/180)/(SQRT(_sinfi^2+(_cosfi*COS(Азимут!J75*PI()/180))^2)))*180/PI()+ACOS((_sinfi/(SQRT(_sinfi^2+(_cosfi*COS(Азимут!J75*PI()/180))^2))))*180/PI())</f>
        <v>27.053639488917639</v>
      </c>
      <c r="U75" s="73">
        <f>(-1)*(180*_nn1+(-1)^_nn1*ASIN(-(-1)*SIN(Расчет!D92*PI()/180)/(SQRT(_sinfi^2+(_cosfi*COS(Азимут!K75*PI()/180))^2)))*180/PI()+ACOS((_sinfi/(SQRT(_sinfi^2+(_cosfi*COS(Азимут!K75*PI()/180))^2))))*180/PI())</f>
        <v>28.571631075810785</v>
      </c>
      <c r="V75" s="73">
        <f>(-1)*(180*_nn1+(-1)^_nn1*ASIN(-(-1)*SIN(Расчет!D92*PI()/180)/(SQRT(_sinfi^2+(_cosfi*COS(Азимут!L75*PI()/180))^2)))*180/PI()+ACOS((_sinfi/(SQRT(_sinfi^2+(_cosfi*COS(Азимут!L75*PI()/180))^2))))*180/PI())</f>
        <v>29.473585265653242</v>
      </c>
      <c r="W75" s="110">
        <f>(-1)*(180*_nn1+(-1)^_nn1*ASIN(-(-1)*SIN(Расчет!D92*PI()/180)/(SQRT(_sinfi^2+(_cosfi*COS(Азимут!M75*PI()/180))^2)))*180/PI()+ACOS((_sinfi/(SQRT(_sinfi^2+(_cosfi*COS(Азимут!M75*PI()/180))^2))))*180/PI())</f>
        <v>29.772664879370581</v>
      </c>
    </row>
    <row r="76" spans="1:23">
      <c r="A76" s="46">
        <f>Расчет!A93</f>
        <v>72</v>
      </c>
      <c r="B76" s="3" t="str">
        <f>Расчет!B93</f>
        <v>Март</v>
      </c>
      <c r="C76" s="31">
        <f>Расчет!C93</f>
        <v>13</v>
      </c>
      <c r="D76" s="116">
        <f>Расчет!U93-Расчет!U93/10</f>
        <v>76.433301605617686</v>
      </c>
      <c r="E76" s="57">
        <f>D76-Расчет!U93/10</f>
        <v>67.940712538326835</v>
      </c>
      <c r="F76" s="57">
        <f>E76-Расчет!U93/10</f>
        <v>59.448123471035984</v>
      </c>
      <c r="G76" s="57">
        <f>F76-Расчет!U93/10</f>
        <v>50.955534403745133</v>
      </c>
      <c r="H76" s="57">
        <f>G76-Расчет!U93/10</f>
        <v>42.462945336454283</v>
      </c>
      <c r="I76" s="57">
        <f>H76-Расчет!U93/10</f>
        <v>33.970356269163432</v>
      </c>
      <c r="J76" s="57">
        <f>I76-Расчет!U93/10</f>
        <v>25.477767201872577</v>
      </c>
      <c r="K76" s="57">
        <f>J76-Расчет!U93/10</f>
        <v>16.985178134581723</v>
      </c>
      <c r="L76" s="57">
        <f>K76-Расчет!U93/10</f>
        <v>8.4925890672908686</v>
      </c>
      <c r="M76" s="117">
        <f>L76-Расчет!U93/10</f>
        <v>1.4210854715202004E-14</v>
      </c>
      <c r="N76" s="109">
        <f>(-1)*(180*_nn1+(-1)^_nn1*ASIN(-(-1)*SIN(Расчет!D93*PI()/180)/(SQRT(_sinfi^2+(_cosfi*COS(Азимут!D76*PI()/180))^2)))*180/PI()+ACOS((_sinfi/(SQRT(_sinfi^2+(_cosfi*COS(Азимут!D76*PI()/180))^2))))*180/PI())</f>
        <v>4.705246956379824</v>
      </c>
      <c r="O76" s="73">
        <f>(-1)*(180*_nn1+(-1)^_nn1*ASIN(-(-1)*SIN(Расчет!D93*PI()/180)/(SQRT(_sinfi^2+(_cosfi*COS(Азимут!E76*PI()/180))^2)))*180/PI()+ACOS((_sinfi/(SQRT(_sinfi^2+(_cosfi*COS(Азимут!E76*PI()/180))^2))))*180/PI())</f>
        <v>9.9477741406555253</v>
      </c>
      <c r="P76" s="73">
        <f>(-1)*(180*_nn1+(-1)^_nn1*ASIN(-(-1)*SIN(Расчет!D93*PI()/180)/(SQRT(_sinfi^2+(_cosfi*COS(Азимут!F76*PI()/180))^2)))*180/PI()+ACOS((_sinfi/(SQRT(_sinfi^2+(_cosfi*COS(Азимут!F76*PI()/180))^2))))*180/PI())</f>
        <v>14.707357470319693</v>
      </c>
      <c r="Q76" s="73">
        <f>(-1)*(180*_nn1+(-1)^_nn1*ASIN(-(-1)*SIN(Расчет!D93*PI()/180)/(SQRT(_sinfi^2+(_cosfi*COS(Азимут!G76*PI()/180))^2)))*180/PI()+ACOS((_sinfi/(SQRT(_sinfi^2+(_cosfi*COS(Азимут!G76*PI()/180))^2))))*180/PI())</f>
        <v>18.871946670047038</v>
      </c>
      <c r="R76" s="73">
        <f>(-1)*(180*_nn1+(-1)^_nn1*ASIN(-(-1)*SIN(Расчет!D93*PI()/180)/(SQRT(_sinfi^2+(_cosfi*COS(Азимут!H76*PI()/180))^2)))*180/PI()+ACOS((_sinfi/(SQRT(_sinfi^2+(_cosfi*COS(Азимут!H76*PI()/180))^2))))*180/PI())</f>
        <v>22.383940240599969</v>
      </c>
      <c r="S76" s="73">
        <f>(-1)*(180*_nn1+(-1)^_nn1*ASIN(-(-1)*SIN(Расчет!D93*PI()/180)/(SQRT(_sinfi^2+(_cosfi*COS(Азимут!I76*PI()/180))^2)))*180/PI()+ACOS((_sinfi/(SQRT(_sinfi^2+(_cosfi*COS(Азимут!I76*PI()/180))^2))))*180/PI())</f>
        <v>25.226458942629847</v>
      </c>
      <c r="T76" s="73">
        <f>(-1)*(180*_nn1+(-1)^_nn1*ASIN(-(-1)*SIN(Расчет!D93*PI()/180)/(SQRT(_sinfi^2+(_cosfi*COS(Азимут!J76*PI()/180))^2)))*180/PI()+ACOS((_sinfi/(SQRT(_sinfi^2+(_cosfi*COS(Азимут!J76*PI()/180))^2))))*180/PI())</f>
        <v>27.407203683891254</v>
      </c>
      <c r="U76" s="73">
        <f>(-1)*(180*_nn1+(-1)^_nn1*ASIN(-(-1)*SIN(Расчет!D93*PI()/180)/(SQRT(_sinfi^2+(_cosfi*COS(Азимут!K76*PI()/180))^2)))*180/PI()+ACOS((_sinfi/(SQRT(_sinfi^2+(_cosfi*COS(Азимут!K76*PI()/180))^2))))*180/PI())</f>
        <v>28.94459838570296</v>
      </c>
      <c r="V76" s="73">
        <f>(-1)*(180*_nn1+(-1)^_nn1*ASIN(-(-1)*SIN(Расчет!D93*PI()/180)/(SQRT(_sinfi^2+(_cosfi*COS(Азимут!L76*PI()/180))^2)))*180/PI()+ACOS((_sinfi/(SQRT(_sinfi^2+(_cosfi*COS(Азимут!L76*PI()/180))^2))))*180/PI())</f>
        <v>29.85783130837109</v>
      </c>
      <c r="W76" s="110">
        <f>(-1)*(180*_nn1+(-1)^_nn1*ASIN(-(-1)*SIN(Расчет!D93*PI()/180)/(SQRT(_sinfi^2+(_cosfi*COS(Азимут!M76*PI()/180))^2)))*180/PI()+ACOS((_sinfi/(SQRT(_sinfi^2+(_cosfi*COS(Азимут!M76*PI()/180))^2))))*180/PI())</f>
        <v>30.160606009578117</v>
      </c>
    </row>
    <row r="77" spans="1:23">
      <c r="A77" s="46">
        <f>Расчет!A94</f>
        <v>73</v>
      </c>
      <c r="B77" s="3" t="str">
        <f>Расчет!B94</f>
        <v>Март</v>
      </c>
      <c r="C77" s="31">
        <f>Расчет!C94</f>
        <v>14</v>
      </c>
      <c r="D77" s="116">
        <f>Расчет!U94-Расчет!U94/10</f>
        <v>77.065489541298177</v>
      </c>
      <c r="E77" s="57">
        <f>D77-Расчет!U94/10</f>
        <v>68.502657370042826</v>
      </c>
      <c r="F77" s="57">
        <f>E77-Расчет!U94/10</f>
        <v>59.939825198787474</v>
      </c>
      <c r="G77" s="57">
        <f>F77-Расчет!U94/10</f>
        <v>51.376993027532123</v>
      </c>
      <c r="H77" s="57">
        <f>G77-Расчет!U94/10</f>
        <v>42.814160856276771</v>
      </c>
      <c r="I77" s="57">
        <f>H77-Расчет!U94/10</f>
        <v>34.25132868502142</v>
      </c>
      <c r="J77" s="57">
        <f>I77-Расчет!U94/10</f>
        <v>25.688496513766069</v>
      </c>
      <c r="K77" s="57">
        <f>J77-Расчет!U94/10</f>
        <v>17.125664342510717</v>
      </c>
      <c r="L77" s="57">
        <f>K77-Расчет!U94/10</f>
        <v>8.5628321712553639</v>
      </c>
      <c r="M77" s="117">
        <f>L77-Расчет!U94/10</f>
        <v>0</v>
      </c>
      <c r="N77" s="109">
        <f>(-1)*(180*_nn1+(-1)^_nn1*ASIN(-(-1)*SIN(Расчет!D94*PI()/180)/(SQRT(_sinfi^2+(_cosfi*COS(Азимут!D77*PI()/180))^2)))*180/PI()+ACOS((_sinfi/(SQRT(_sinfi^2+(_cosfi*COS(Азимут!D77*PI()/180))^2))))*180/PI())</f>
        <v>4.7625050111205098</v>
      </c>
      <c r="O77" s="73">
        <f>(-1)*(180*_nn1+(-1)^_nn1*ASIN(-(-1)*SIN(Расчет!D94*PI()/180)/(SQRT(_sinfi^2+(_cosfi*COS(Азимут!E77*PI()/180))^2)))*180/PI()+ACOS((_sinfi/(SQRT(_sinfi^2+(_cosfi*COS(Азимут!E77*PI()/180))^2))))*180/PI())</f>
        <v>10.068425887404317</v>
      </c>
      <c r="P77" s="73">
        <f>(-1)*(180*_nn1+(-1)^_nn1*ASIN(-(-1)*SIN(Расчет!D94*PI()/180)/(SQRT(_sinfi^2+(_cosfi*COS(Азимут!F77*PI()/180))^2)))*180/PI()+ACOS((_sinfi/(SQRT(_sinfi^2+(_cosfi*COS(Азимут!F77*PI()/180))^2))))*180/PI())</f>
        <v>14.890647768664735</v>
      </c>
      <c r="Q77" s="73">
        <f>(-1)*(180*_nn1+(-1)^_nn1*ASIN(-(-1)*SIN(Расчет!D94*PI()/180)/(SQRT(_sinfi^2+(_cosfi*COS(Азимут!G77*PI()/180))^2)))*180/PI()+ACOS((_sinfi/(SQRT(_sinfi^2+(_cosfi*COS(Азимут!G77*PI()/180))^2))))*180/PI())</f>
        <v>19.111962476267848</v>
      </c>
      <c r="R77" s="73">
        <f>(-1)*(180*_nn1+(-1)^_nn1*ASIN(-(-1)*SIN(Расчет!D94*PI()/180)/(SQRT(_sinfi^2+(_cosfi*COS(Азимут!H77*PI()/180))^2)))*180/PI()+ACOS((_sinfi/(SQRT(_sinfi^2+(_cosfi*COS(Азимут!H77*PI()/180))^2))))*180/PI())</f>
        <v>22.671854567824198</v>
      </c>
      <c r="S77" s="73">
        <f>(-1)*(180*_nn1+(-1)^_nn1*ASIN(-(-1)*SIN(Расчет!D94*PI()/180)/(SQRT(_sinfi^2+(_cosfi*COS(Азимут!I77*PI()/180))^2)))*180/PI()+ACOS((_sinfi/(SQRT(_sinfi^2+(_cosfi*COS(Азимут!I77*PI()/180))^2))))*180/PI())</f>
        <v>25.552429122490935</v>
      </c>
      <c r="T77" s="73">
        <f>(-1)*(180*_nn1+(-1)^_nn1*ASIN(-(-1)*SIN(Расчет!D94*PI()/180)/(SQRT(_sinfi^2+(_cosfi*COS(Азимут!J77*PI()/180))^2)))*180/PI()+ACOS((_sinfi/(SQRT(_sinfi^2+(_cosfi*COS(Азимут!J77*PI()/180))^2))))*180/PI())</f>
        <v>27.76157101488414</v>
      </c>
      <c r="U77" s="73">
        <f>(-1)*(180*_nn1+(-1)^_nn1*ASIN(-(-1)*SIN(Расчет!D94*PI()/180)/(SQRT(_sinfi^2+(_cosfi*COS(Азимут!K77*PI()/180))^2)))*180/PI()+ACOS((_sinfi/(SQRT(_sinfi^2+(_cosfi*COS(Азимут!K77*PI()/180))^2))))*180/PI())</f>
        <v>29.31842349997396</v>
      </c>
      <c r="V77" s="73">
        <f>(-1)*(180*_nn1+(-1)^_nn1*ASIN(-(-1)*SIN(Расчет!D94*PI()/180)/(SQRT(_sinfi^2+(_cosfi*COS(Азимут!L77*PI()/180))^2)))*180/PI()+ACOS((_sinfi/(SQRT(_sinfi^2+(_cosfi*COS(Азимут!L77*PI()/180))^2))))*180/PI())</f>
        <v>30.24295520066687</v>
      </c>
      <c r="W77" s="110">
        <f>(-1)*(180*_nn1+(-1)^_nn1*ASIN(-(-1)*SIN(Расчет!D94*PI()/180)/(SQRT(_sinfi^2+(_cosfi*COS(Азимут!M77*PI()/180))^2)))*180/PI()+ACOS((_sinfi/(SQRT(_sinfi^2+(_cosfi*COS(Азимут!M77*PI()/180))^2))))*180/PI())</f>
        <v>30.549429431057348</v>
      </c>
    </row>
    <row r="78" spans="1:23">
      <c r="A78" s="46">
        <f>Расчет!A95</f>
        <v>74</v>
      </c>
      <c r="B78" s="3" t="str">
        <f>Расчет!B95</f>
        <v>Март</v>
      </c>
      <c r="C78" s="31">
        <f>Расчет!C95</f>
        <v>15</v>
      </c>
      <c r="D78" s="116">
        <f>Расчет!U95-Расчет!U95/10</f>
        <v>77.698593506949976</v>
      </c>
      <c r="E78" s="57">
        <f>D78-Расчет!U95/10</f>
        <v>69.065416450622195</v>
      </c>
      <c r="F78" s="57">
        <f>E78-Расчет!U95/10</f>
        <v>60.43223939429442</v>
      </c>
      <c r="G78" s="57">
        <f>F78-Расчет!U95/10</f>
        <v>51.799062337966646</v>
      </c>
      <c r="H78" s="57">
        <f>G78-Расчет!U95/10</f>
        <v>43.165885281638872</v>
      </c>
      <c r="I78" s="57">
        <f>H78-Расчет!U95/10</f>
        <v>34.532708225311097</v>
      </c>
      <c r="J78" s="57">
        <f>I78-Расчет!U95/10</f>
        <v>25.899531168983323</v>
      </c>
      <c r="K78" s="57">
        <f>J78-Расчет!U95/10</f>
        <v>17.266354112655549</v>
      </c>
      <c r="L78" s="57">
        <f>K78-Расчет!U95/10</f>
        <v>8.6331770563277725</v>
      </c>
      <c r="M78" s="117">
        <f>L78-Расчет!U95/10</f>
        <v>0</v>
      </c>
      <c r="N78" s="109">
        <f>(-1)*(180*_nn1+(-1)^_nn1*ASIN(-(-1)*SIN(Расчет!D95*PI()/180)/(SQRT(_sinfi^2+(_cosfi*COS(Азимут!D78*PI()/180))^2)))*180/PI()+ACOS((_sinfi/(SQRT(_sinfi^2+(_cosfi*COS(Азимут!D78*PI()/180))^2))))*180/PI())</f>
        <v>4.8193141992919095</v>
      </c>
      <c r="O78" s="73">
        <f>(-1)*(180*_nn1+(-1)^_nn1*ASIN(-(-1)*SIN(Расчет!D95*PI()/180)/(SQRT(_sinfi^2+(_cosfi*COS(Азимут!E78*PI()/180))^2)))*180/PI()+ACOS((_sinfi/(SQRT(_sinfi^2+(_cosfi*COS(Азимут!E78*PI()/180))^2))))*180/PI())</f>
        <v>10.188619754083163</v>
      </c>
      <c r="P78" s="73">
        <f>(-1)*(180*_nn1+(-1)^_nn1*ASIN(-(-1)*SIN(Расчет!D95*PI()/180)/(SQRT(_sinfi^2+(_cosfi*COS(Азимут!F78*PI()/180))^2)))*180/PI()+ACOS((_sinfi/(SQRT(_sinfi^2+(_cosfi*COS(Азимут!F78*PI()/180))^2))))*180/PI())</f>
        <v>15.073730660119821</v>
      </c>
      <c r="Q78" s="73">
        <f>(-1)*(180*_nn1+(-1)^_nn1*ASIN(-(-1)*SIN(Расчет!D95*PI()/180)/(SQRT(_sinfi^2+(_cosfi*COS(Азимут!G78*PI()/180))^2)))*180/PI()+ACOS((_sinfi/(SQRT(_sinfi^2+(_cosfi*COS(Азимут!G78*PI()/180))^2))))*180/PI())</f>
        <v>19.352098574846934</v>
      </c>
      <c r="R78" s="73">
        <f>(-1)*(180*_nn1+(-1)^_nn1*ASIN(-(-1)*SIN(Расчет!D95*PI()/180)/(SQRT(_sinfi^2+(_cosfi*COS(Азимут!H78*PI()/180))^2)))*180/PI()+ACOS((_sinfi/(SQRT(_sinfi^2+(_cosfi*COS(Азимут!H78*PI()/180))^2))))*180/PI())</f>
        <v>22.960174811394097</v>
      </c>
      <c r="S78" s="73">
        <f>(-1)*(180*_nn1+(-1)^_nn1*ASIN(-(-1)*SIN(Расчет!D95*PI()/180)/(SQRT(_sinfi^2+(_cosfi*COS(Азимут!I78*PI()/180))^2)))*180/PI()+ACOS((_sinfi/(SQRT(_sinfi^2+(_cosfi*COS(Азимут!I78*PI()/180))^2))))*180/PI())</f>
        <v>25.87900195265712</v>
      </c>
      <c r="T78" s="73">
        <f>(-1)*(180*_nn1+(-1)^_nn1*ASIN(-(-1)*SIN(Расчет!D95*PI()/180)/(SQRT(_sinfi^2+(_cosfi*COS(Азимут!J78*PI()/180))^2)))*180/PI()+ACOS((_sinfi/(SQRT(_sinfi^2+(_cosfi*COS(Азимут!J78*PI()/180))^2))))*180/PI())</f>
        <v>28.116651836682792</v>
      </c>
      <c r="U78" s="73">
        <f>(-1)*(180*_nn1+(-1)^_nn1*ASIN(-(-1)*SIN(Расчет!D95*PI()/180)/(SQRT(_sinfi^2+(_cosfi*COS(Азимут!K78*PI()/180))^2)))*180/PI()+ACOS((_sinfi/(SQRT(_sinfi^2+(_cosfi*COS(Азимут!K78*PI()/180))^2))))*180/PI())</f>
        <v>29.69301222068583</v>
      </c>
      <c r="V78" s="73">
        <f>(-1)*(180*_nn1+(-1)^_nn1*ASIN(-(-1)*SIN(Расчет!D95*PI()/180)/(SQRT(_sinfi^2+(_cosfi*COS(Азимут!L78*PI()/180))^2)))*180/PI()+ACOS((_sinfi/(SQRT(_sinfi^2+(_cosfi*COS(Азимут!L78*PI()/180))^2))))*180/PI())</f>
        <v>30.62885970648216</v>
      </c>
      <c r="W78" s="110">
        <f>(-1)*(180*_nn1+(-1)^_nn1*ASIN(-(-1)*SIN(Расчет!D95*PI()/180)/(SQRT(_sinfi^2+(_cosfi*COS(Азимут!M78*PI()/180))^2)))*180/PI()+ACOS((_sinfi/(SQRT(_sinfi^2+(_cosfi*COS(Азимут!M78*PI()/180))^2))))*180/PI())</f>
        <v>30.939036843412367</v>
      </c>
    </row>
    <row r="79" spans="1:23">
      <c r="A79" s="46">
        <f>Расчет!A96</f>
        <v>75</v>
      </c>
      <c r="B79" s="3" t="str">
        <f>Расчет!B96</f>
        <v>Март</v>
      </c>
      <c r="C79" s="31">
        <f>Расчет!C96</f>
        <v>16</v>
      </c>
      <c r="D79" s="116">
        <f>Расчет!U96-Расчет!U96/10</f>
        <v>78.332519067360238</v>
      </c>
      <c r="E79" s="57">
        <f>D79-Расчет!U96/10</f>
        <v>69.628905837653548</v>
      </c>
      <c r="F79" s="57">
        <f>E79-Расчет!U96/10</f>
        <v>60.925292607946858</v>
      </c>
      <c r="G79" s="57">
        <f>F79-Расчет!U96/10</f>
        <v>52.221679378240168</v>
      </c>
      <c r="H79" s="57">
        <f>G79-Расчет!U96/10</f>
        <v>43.518066148533478</v>
      </c>
      <c r="I79" s="57">
        <f>H79-Расчет!U96/10</f>
        <v>34.814452918826788</v>
      </c>
      <c r="J79" s="57">
        <f>I79-Расчет!U96/10</f>
        <v>26.110839689120095</v>
      </c>
      <c r="K79" s="57">
        <f>J79-Расчет!U96/10</f>
        <v>17.407226459413401</v>
      </c>
      <c r="L79" s="57">
        <f>K79-Расчет!U96/10</f>
        <v>8.7036132297067077</v>
      </c>
      <c r="M79" s="117">
        <f>L79-Расчет!U96/10</f>
        <v>1.4210854715202004E-14</v>
      </c>
      <c r="N79" s="109">
        <f>(-1)*(180*_nn1+(-1)^_nn1*ASIN(-(-1)*SIN(Расчет!D96*PI()/180)/(SQRT(_sinfi^2+(_cosfi*COS(Азимут!D79*PI()/180))^2)))*180/PI()+ACOS((_sinfi/(SQRT(_sinfi^2+(_cosfi*COS(Азимут!D79*PI()/180))^2))))*180/PI())</f>
        <v>4.8756442434851692</v>
      </c>
      <c r="O79" s="73">
        <f>(-1)*(180*_nn1+(-1)^_nn1*ASIN(-(-1)*SIN(Расчет!D96*PI()/180)/(SQRT(_sinfi^2+(_cosfi*COS(Азимут!E79*PI()/180))^2)))*180/PI()+ACOS((_sinfi/(SQRT(_sinfi^2+(_cosfi*COS(Азимут!E79*PI()/180))^2))))*180/PI())</f>
        <v>10.308303439771862</v>
      </c>
      <c r="P79" s="73">
        <f>(-1)*(180*_nn1+(-1)^_nn1*ASIN(-(-1)*SIN(Расчет!D96*PI()/180)/(SQRT(_sinfi^2+(_cosfi*COS(Азимут!F79*PI()/180))^2)))*180/PI()+ACOS((_sinfi/(SQRT(_sinfi^2+(_cosfi*COS(Азимут!F79*PI()/180))^2))))*180/PI())</f>
        <v>15.256540774265233</v>
      </c>
      <c r="Q79" s="73">
        <f>(-1)*(180*_nn1+(-1)^_nn1*ASIN(-(-1)*SIN(Расчет!D96*PI()/180)/(SQRT(_sinfi^2+(_cosfi*COS(Азимут!G79*PI()/180))^2)))*180/PI()+ACOS((_sinfi/(SQRT(_sinfi^2+(_cosfi*COS(Азимут!G79*PI()/180))^2))))*180/PI())</f>
        <v>19.592281975714258</v>
      </c>
      <c r="R79" s="73">
        <f>(-1)*(180*_nn1+(-1)^_nn1*ASIN(-(-1)*SIN(Расчет!D96*PI()/180)/(SQRT(_sinfi^2+(_cosfi*COS(Азимут!H79*PI()/180))^2)))*180/PI()+ACOS((_sinfi/(SQRT(_sinfi^2+(_cosfi*COS(Азимут!H79*PI()/180))^2))))*180/PI())</f>
        <v>23.248822257360956</v>
      </c>
      <c r="S79" s="73">
        <f>(-1)*(180*_nn1+(-1)^_nn1*ASIN(-(-1)*SIN(Расчет!D96*PI()/180)/(SQRT(_sinfi^2+(_cosfi*COS(Азимут!I79*PI()/180))^2)))*180/PI()+ACOS((_sinfi/(SQRT(_sinfi^2+(_cosfi*COS(Азимут!I79*PI()/180))^2))))*180/PI())</f>
        <v>26.206093210400184</v>
      </c>
      <c r="T79" s="73">
        <f>(-1)*(180*_nn1+(-1)^_nn1*ASIN(-(-1)*SIN(Расчет!D96*PI()/180)/(SQRT(_sinfi^2+(_cosfi*COS(Азимут!J79*PI()/180))^2)))*180/PI()+ACOS((_sinfi/(SQRT(_sinfi^2+(_cosfi*COS(Азимут!J79*PI()/180))^2))))*180/PI())</f>
        <v>28.472356575281708</v>
      </c>
      <c r="U79" s="73">
        <f>(-1)*(180*_nn1+(-1)^_nn1*ASIN(-(-1)*SIN(Расчет!D96*PI()/180)/(SQRT(_sinfi^2+(_cosfi*COS(Азимут!K79*PI()/180))^2)))*180/PI()+ACOS((_sinfi/(SQRT(_sinfi^2+(_cosfi*COS(Азимут!K79*PI()/180))^2))))*180/PI())</f>
        <v>30.068270433305827</v>
      </c>
      <c r="V79" s="73">
        <f>(-1)*(180*_nn1+(-1)^_nn1*ASIN(-(-1)*SIN(Расчет!D96*PI()/180)/(SQRT(_sinfi^2+(_cosfi*COS(Азимут!L79*PI()/180))^2)))*180/PI()+ACOS((_sinfi/(SQRT(_sinfi^2+(_cosfi*COS(Азимут!L79*PI()/180))^2))))*180/PI())</f>
        <v>31.015447680105723</v>
      </c>
      <c r="W79" s="110">
        <f>(-1)*(180*_nn1+(-1)^_nn1*ASIN(-(-1)*SIN(Расчет!D96*PI()/180)/(SQRT(_sinfi^2+(_cosfi*COS(Азимут!M79*PI()/180))^2)))*180/PI()+ACOS((_sinfi/(SQRT(_sinfi^2+(_cosfi*COS(Азимут!M79*PI()/180))^2))))*180/PI())</f>
        <v>31.329330039007999</v>
      </c>
    </row>
    <row r="80" spans="1:23">
      <c r="A80" s="46">
        <f>Расчет!A97</f>
        <v>76</v>
      </c>
      <c r="B80" s="3" t="str">
        <f>Расчет!B97</f>
        <v>Март</v>
      </c>
      <c r="C80" s="31">
        <f>Расчет!C97</f>
        <v>17</v>
      </c>
      <c r="D80" s="116">
        <f>Расчет!U97-Расчет!U97/10</f>
        <v>78.967172509211451</v>
      </c>
      <c r="E80" s="57">
        <f>D80-Расчет!U97/10</f>
        <v>70.193042230410185</v>
      </c>
      <c r="F80" s="57">
        <f>E80-Расчет!U97/10</f>
        <v>61.418911951608912</v>
      </c>
      <c r="G80" s="57">
        <f>F80-Расчет!U97/10</f>
        <v>52.644781672807639</v>
      </c>
      <c r="H80" s="57">
        <f>G80-Расчет!U97/10</f>
        <v>43.870651394006366</v>
      </c>
      <c r="I80" s="57">
        <f>H80-Расчет!U97/10</f>
        <v>35.096521115205093</v>
      </c>
      <c r="J80" s="57">
        <f>I80-Расчет!U97/10</f>
        <v>26.322390836403819</v>
      </c>
      <c r="K80" s="57">
        <f>J80-Расчет!U97/10</f>
        <v>17.548260557602546</v>
      </c>
      <c r="L80" s="57">
        <f>K80-Расчет!U97/10</f>
        <v>8.7741302788012749</v>
      </c>
      <c r="M80" s="117">
        <f>L80-Расчет!U97/10</f>
        <v>0</v>
      </c>
      <c r="N80" s="109">
        <f>(-1)*(180*_nn1+(-1)^_nn1*ASIN(-(-1)*SIN(Расчет!D97*PI()/180)/(SQRT(_sinfi^2+(_cosfi*COS(Азимут!D80*PI()/180))^2)))*180/PI()+ACOS((_sinfi/(SQRT(_sinfi^2+(_cosfi*COS(Азимут!D80*PI()/180))^2))))*180/PI())</f>
        <v>4.9314650591574036</v>
      </c>
      <c r="O80" s="73">
        <f>(-1)*(180*_nn1+(-1)^_nn1*ASIN(-(-1)*SIN(Расчет!D97*PI()/180)/(SQRT(_sinfi^2+(_cosfi*COS(Азимут!E80*PI()/180))^2)))*180/PI()+ACOS((_sinfi/(SQRT(_sinfi^2+(_cosfi*COS(Азимут!E80*PI()/180))^2))))*180/PI())</f>
        <v>10.427424722228238</v>
      </c>
      <c r="P80" s="73">
        <f>(-1)*(180*_nn1+(-1)^_nn1*ASIN(-(-1)*SIN(Расчет!D97*PI()/180)/(SQRT(_sinfi^2+(_cosfi*COS(Азимут!F80*PI()/180))^2)))*180/PI()+ACOS((_sinfi/(SQRT(_sinfi^2+(_cosfi*COS(Азимут!F80*PI()/180))^2))))*180/PI())</f>
        <v>15.439012718670142</v>
      </c>
      <c r="Q80" s="73">
        <f>(-1)*(180*_nn1+(-1)^_nn1*ASIN(-(-1)*SIN(Расчет!D97*PI()/180)/(SQRT(_sinfi^2+(_cosfi*COS(Азимут!G80*PI()/180))^2)))*180/PI()+ACOS((_sinfi/(SQRT(_sinfi^2+(_cosfi*COS(Азимут!G80*PI()/180))^2))))*180/PI())</f>
        <v>19.832439658626242</v>
      </c>
      <c r="R80" s="73">
        <f>(-1)*(180*_nn1+(-1)^_nn1*ASIN(-(-1)*SIN(Расчет!D97*PI()/180)/(SQRT(_sinfi^2+(_cosfi*COS(Азимут!H80*PI()/180))^2)))*180/PI()+ACOS((_sinfi/(SQRT(_sinfi^2+(_cosfi*COS(Азимут!H80*PI()/180))^2))))*180/PI())</f>
        <v>23.53771819709786</v>
      </c>
      <c r="S80" s="73">
        <f>(-1)*(180*_nn1+(-1)^_nn1*ASIN(-(-1)*SIN(Расчет!D97*PI()/180)/(SQRT(_sinfi^2+(_cosfi*COS(Азимут!I80*PI()/180))^2)))*180/PI()+ACOS((_sinfi/(SQRT(_sinfi^2+(_cosfi*COS(Азимут!I80*PI()/180))^2))))*180/PI())</f>
        <v>26.533618712036031</v>
      </c>
      <c r="T80" s="73">
        <f>(-1)*(180*_nn1+(-1)^_nn1*ASIN(-(-1)*SIN(Расчет!D97*PI()/180)/(SQRT(_sinfi^2+(_cosfi*COS(Азимут!J80*PI()/180))^2)))*180/PI()+ACOS((_sinfi/(SQRT(_sinfi^2+(_cosfi*COS(Азимут!J80*PI()/180))^2))))*180/PI())</f>
        <v>28.82859571657724</v>
      </c>
      <c r="U80" s="73">
        <f>(-1)*(180*_nn1+(-1)^_nn1*ASIN(-(-1)*SIN(Расчет!D97*PI()/180)/(SQRT(_sinfi^2+(_cosfi*COS(Азимут!K80*PI()/180))^2)))*180/PI()+ACOS((_sinfi/(SQRT(_sinfi^2+(_cosfi*COS(Азимут!K80*PI()/180))^2))))*180/PI())</f>
        <v>30.444104095526654</v>
      </c>
      <c r="V80" s="73">
        <f>(-1)*(180*_nn1+(-1)^_nn1*ASIN(-(-1)*SIN(Расчет!D97*PI()/180)/(SQRT(_sinfi^2+(_cosfi*COS(Азимут!L80*PI()/180))^2)))*180/PI()+ACOS((_sinfi/(SQRT(_sinfi^2+(_cosfi*COS(Азимут!L80*PI()/180))^2))))*180/PI())</f>
        <v>31.402622055486347</v>
      </c>
      <c r="W80" s="110">
        <f>(-1)*(180*_nn1+(-1)^_nn1*ASIN(-(-1)*SIN(Расчет!D97*PI()/180)/(SQRT(_sinfi^2+(_cosfi*COS(Азимут!M80*PI()/180))^2)))*180/PI()+ACOS((_sinfi/(SQRT(_sinfi^2+(_cosfi*COS(Азимут!M80*PI()/180))^2))))*180/PI())</f>
        <v>31.72021089252533</v>
      </c>
    </row>
    <row r="81" spans="1:24">
      <c r="A81" s="46">
        <f>Расчет!A98</f>
        <v>77</v>
      </c>
      <c r="B81" s="3" t="str">
        <f>Расчет!B98</f>
        <v>Март</v>
      </c>
      <c r="C81" s="31">
        <f>Расчет!C98</f>
        <v>18</v>
      </c>
      <c r="D81" s="116">
        <f>Расчет!U98-Расчет!U98/10</f>
        <v>79.602460742040378</v>
      </c>
      <c r="E81" s="57">
        <f>D81-Расчет!U98/10</f>
        <v>70.75774288181367</v>
      </c>
      <c r="F81" s="57">
        <f>E81-Расчет!U98/10</f>
        <v>61.913025021586961</v>
      </c>
      <c r="G81" s="57">
        <f>F81-Расчет!U98/10</f>
        <v>53.068307161360252</v>
      </c>
      <c r="H81" s="57">
        <f>G81-Расчет!U98/10</f>
        <v>44.223589301133543</v>
      </c>
      <c r="I81" s="57">
        <f>H81-Расчет!U98/10</f>
        <v>35.378871440906835</v>
      </c>
      <c r="J81" s="57">
        <f>I81-Расчет!U98/10</f>
        <v>26.534153580680126</v>
      </c>
      <c r="K81" s="57">
        <f>J81-Расчет!U98/10</f>
        <v>17.689435720453417</v>
      </c>
      <c r="L81" s="57">
        <f>K81-Расчет!U98/10</f>
        <v>8.8447178602267087</v>
      </c>
      <c r="M81" s="117">
        <f>L81-Расчет!U98/10</f>
        <v>0</v>
      </c>
      <c r="N81" s="109">
        <f>(-1)*(180*_nn1+(-1)^_nn1*ASIN(-(-1)*SIN(Расчет!D98*PI()/180)/(SQRT(_sinfi^2+(_cosfi*COS(Азимут!D81*PI()/180))^2)))*180/PI()+ACOS((_sinfi/(SQRT(_sinfi^2+(_cosfi*COS(Азимут!D81*PI()/180))^2))))*180/PI())</f>
        <v>4.9867467733339197</v>
      </c>
      <c r="O81" s="73">
        <f>(-1)*(180*_nn1+(-1)^_nn1*ASIN(-(-1)*SIN(Расчет!D98*PI()/180)/(SQRT(_sinfi^2+(_cosfi*COS(Азимут!E81*PI()/180))^2)))*180/PI()+ACOS((_sinfi/(SQRT(_sinfi^2+(_cosfi*COS(Азимут!E81*PI()/180))^2))))*180/PI())</f>
        <v>10.545931475635996</v>
      </c>
      <c r="P81" s="73">
        <f>(-1)*(180*_nn1+(-1)^_nn1*ASIN(-(-1)*SIN(Расчет!D98*PI()/180)/(SQRT(_sinfi^2+(_cosfi*COS(Азимут!F81*PI()/180))^2)))*180/PI()+ACOS((_sinfi/(SQRT(_sinfi^2+(_cosfi*COS(Азимут!F81*PI()/180))^2))))*180/PI())</f>
        <v>15.621081086496076</v>
      </c>
      <c r="Q81" s="73">
        <f>(-1)*(180*_nn1+(-1)^_nn1*ASIN(-(-1)*SIN(Расчет!D98*PI()/180)/(SQRT(_sinfi^2+(_cosfi*COS(Азимут!G81*PI()/180))^2)))*180/PI()+ACOS((_sinfi/(SQRT(_sinfi^2+(_cosfi*COS(Азимут!G81*PI()/180))^2))))*180/PI())</f>
        <v>20.072498571449074</v>
      </c>
      <c r="R81" s="73">
        <f>(-1)*(180*_nn1+(-1)^_nn1*ASIN(-(-1)*SIN(Расчет!D98*PI()/180)/(SQRT(_sinfi^2+(_cosfi*COS(Азимут!H81*PI()/180))^2)))*180/PI()+ACOS((_sinfi/(SQRT(_sinfi^2+(_cosfi*COS(Азимут!H81*PI()/180))^2))))*180/PI())</f>
        <v>23.82678391966806</v>
      </c>
      <c r="S81" s="73">
        <f>(-1)*(180*_nn1+(-1)^_nn1*ASIN(-(-1)*SIN(Расчет!D98*PI()/180)/(SQRT(_sinfi^2+(_cosfi*COS(Азимут!I81*PI()/180))^2)))*180/PI()+ACOS((_sinfi/(SQRT(_sinfi^2+(_cosfi*COS(Азимут!I81*PI()/180))^2))))*180/PI())</f>
        <v>26.861494302209849</v>
      </c>
      <c r="T81" s="73">
        <f>(-1)*(180*_nn1+(-1)^_nn1*ASIN(-(-1)*SIN(Расчет!D98*PI()/180)/(SQRT(_sinfi^2+(_cosfi*COS(Азимут!J81*PI()/180))^2)))*180/PI()+ACOS((_sinfi/(SQRT(_sinfi^2+(_cosfi*COS(Азимут!J81*PI()/180))^2))))*180/PI())</f>
        <v>29.185279794568999</v>
      </c>
      <c r="U81" s="73">
        <f>(-1)*(180*_nn1+(-1)^_nn1*ASIN(-(-1)*SIN(Расчет!D98*PI()/180)/(SQRT(_sinfi^2+(_cosfi*COS(Азимут!K81*PI()/180))^2)))*180/PI()+ACOS((_sinfi/(SQRT(_sinfi^2+(_cosfi*COS(Азимут!K81*PI()/180))^2))))*180/PI())</f>
        <v>30.820419225592701</v>
      </c>
      <c r="V81" s="73">
        <f>(-1)*(180*_nn1+(-1)^_nn1*ASIN(-(-1)*SIN(Расчет!D98*PI()/180)/(SQRT(_sinfi^2+(_cosfi*COS(Азимут!L81*PI()/180))^2)))*180/PI()+ACOS((_sinfi/(SQRT(_sinfi^2+(_cosfi*COS(Азимут!L81*PI()/180))^2))))*180/PI())</f>
        <v>31.790285835073206</v>
      </c>
      <c r="W81" s="110">
        <f>(-1)*(180*_nn1+(-1)^_nn1*ASIN(-(-1)*SIN(Расчет!D98*PI()/180)/(SQRT(_sinfi^2+(_cosfi*COS(Азимут!M81*PI()/180))^2)))*180/PI()+ACOS((_sinfi/(SQRT(_sinfi^2+(_cosfi*COS(Азимут!M81*PI()/180))^2))))*180/PI())</f>
        <v>32.111581350055701</v>
      </c>
    </row>
    <row r="82" spans="1:24">
      <c r="A82" s="46">
        <f>Расчет!A99</f>
        <v>78</v>
      </c>
      <c r="B82" s="3" t="str">
        <f>Расчет!B99</f>
        <v>Март</v>
      </c>
      <c r="C82" s="31">
        <f>Расчет!C99</f>
        <v>19</v>
      </c>
      <c r="D82" s="116">
        <f>Расчет!U99-Расчет!U99/10</f>
        <v>80.238291199581155</v>
      </c>
      <c r="E82" s="57">
        <f>D82-Расчет!U99/10</f>
        <v>71.322925510738798</v>
      </c>
      <c r="F82" s="57">
        <f>E82-Расчет!U99/10</f>
        <v>62.407559821896449</v>
      </c>
      <c r="G82" s="57">
        <f>F82-Расчет!U99/10</f>
        <v>53.492194133054099</v>
      </c>
      <c r="H82" s="57">
        <f>G82-Расчет!U99/10</f>
        <v>44.576828444211749</v>
      </c>
      <c r="I82" s="57">
        <f>H82-Расчет!U99/10</f>
        <v>35.661462755369399</v>
      </c>
      <c r="J82" s="57">
        <f>I82-Расчет!U99/10</f>
        <v>26.746097066527049</v>
      </c>
      <c r="K82" s="57">
        <f>J82-Расчет!U99/10</f>
        <v>17.8307313776847</v>
      </c>
      <c r="L82" s="57">
        <f>K82-Расчет!U99/10</f>
        <v>8.915365688842348</v>
      </c>
      <c r="M82" s="117">
        <f>L82-Расчет!U99/10</f>
        <v>0</v>
      </c>
      <c r="N82" s="109">
        <f>(-1)*(180*_nn1+(-1)^_nn1*ASIN(-(-1)*SIN(Расчет!D99*PI()/180)/(SQRT(_sinfi^2+(_cosfi*COS(Азимут!D82*PI()/180))^2)))*180/PI()+ACOS((_sinfi/(SQRT(_sinfi^2+(_cosfi*COS(Азимут!D82*PI()/180))^2))))*180/PI())</f>
        <v>5.0414597439359738</v>
      </c>
      <c r="O82" s="73">
        <f>(-1)*(180*_nn1+(-1)^_nn1*ASIN(-(-1)*SIN(Расчет!D99*PI()/180)/(SQRT(_sinfi^2+(_cosfi*COS(Азимут!E82*PI()/180))^2)))*180/PI()+ACOS((_sinfi/(SQRT(_sinfi^2+(_cosfi*COS(Азимут!E82*PI()/180))^2))))*180/PI())</f>
        <v>10.663771689371828</v>
      </c>
      <c r="P82" s="73">
        <f>(-1)*(180*_nn1+(-1)^_nn1*ASIN(-(-1)*SIN(Расчет!D99*PI()/180)/(SQRT(_sinfi^2+(_cosfi*COS(Азимут!F82*PI()/180))^2)))*180/PI()+ACOS((_sinfi/(SQRT(_sinfi^2+(_cosfi*COS(Азимут!F82*PI()/180))^2))))*180/PI())</f>
        <v>15.802680464857843</v>
      </c>
      <c r="Q82" s="73">
        <f>(-1)*(180*_nn1+(-1)^_nn1*ASIN(-(-1)*SIN(Расчет!D99*PI()/180)/(SQRT(_sinfi^2+(_cosfi*COS(Азимут!G82*PI()/180))^2)))*180/PI()+ACOS((_sinfi/(SQRT(_sinfi^2+(_cosfi*COS(Азимут!G82*PI()/180))^2))))*180/PI())</f>
        <v>20.312385628710814</v>
      </c>
      <c r="R82" s="73">
        <f>(-1)*(180*_nn1+(-1)^_nn1*ASIN(-(-1)*SIN(Расчет!D99*PI()/180)/(SQRT(_sinfi^2+(_cosfi*COS(Азимут!H82*PI()/180))^2)))*180/PI()+ACOS((_sinfi/(SQRT(_sinfi^2+(_cosfi*COS(Азимут!H82*PI()/180))^2))))*180/PI())</f>
        <v>24.115940704071079</v>
      </c>
      <c r="S82" s="73">
        <f>(-1)*(180*_nn1+(-1)^_nn1*ASIN(-(-1)*SIN(Расчет!D99*PI()/180)/(SQRT(_sinfi^2+(_cosfi*COS(Азимут!I82*PI()/180))^2)))*180/PI()+ACOS((_sinfi/(SQRT(_sinfi^2+(_cosfi*COS(Азимут!I82*PI()/180))^2))))*180/PI())</f>
        <v>27.189635842838385</v>
      </c>
      <c r="T82" s="73">
        <f>(-1)*(180*_nn1+(-1)^_nn1*ASIN(-(-1)*SIN(Расчет!D99*PI()/180)/(SQRT(_sinfi^2+(_cosfi*COS(Азимут!J82*PI()/180))^2)))*180/PI()+ACOS((_sinfi/(SQRT(_sinfi^2+(_cosfi*COS(Азимут!J82*PI()/180))^2))))*180/PI())</f>
        <v>29.54231937913525</v>
      </c>
      <c r="U82" s="73">
        <f>(-1)*(180*_nn1+(-1)^_nn1*ASIN(-(-1)*SIN(Расчет!D99*PI()/180)/(SQRT(_sinfi^2+(_cosfi*COS(Азимут!K82*PI()/180))^2)))*180/PI()+ACOS((_sinfi/(SQRT(_sinfi^2+(_cosfi*COS(Азимут!K82*PI()/180))^2))))*180/PI())</f>
        <v>31.197121890196797</v>
      </c>
      <c r="V82" s="73">
        <f>(-1)*(180*_nn1+(-1)^_nn1*ASIN(-(-1)*SIN(Расчет!D99*PI()/180)/(SQRT(_sinfi^2+(_cosfi*COS(Азимут!L82*PI()/180))^2)))*180/PI()+ACOS((_sinfi/(SQRT(_sinfi^2+(_cosfi*COS(Азимут!L82*PI()/180))^2))))*180/PI())</f>
        <v>32.178342078249528</v>
      </c>
      <c r="W82" s="110">
        <f>(-1)*(180*_nn1+(-1)^_nn1*ASIN(-(-1)*SIN(Расчет!D99*PI()/180)/(SQRT(_sinfi^2+(_cosfi*COS(Азимут!M82*PI()/180))^2)))*180/PI()+ACOS((_sinfi/(SQRT(_sinfi^2+(_cosfi*COS(Азимут!M82*PI()/180))^2))))*180/PI())</f>
        <v>32.50334341780021</v>
      </c>
    </row>
    <row r="83" spans="1:24" s="61" customFormat="1">
      <c r="A83" s="103">
        <f>Расчет!A100</f>
        <v>79</v>
      </c>
      <c r="B83" s="60" t="str">
        <f>Расчет!B100</f>
        <v>Март</v>
      </c>
      <c r="C83" s="113">
        <f>Расчет!C100</f>
        <v>20</v>
      </c>
      <c r="D83" s="118">
        <f>Расчет!U100-Расчет!U100/10</f>
        <v>80.874571741400842</v>
      </c>
      <c r="E83" s="16">
        <f>D83-Расчет!U100/10</f>
        <v>71.888508214578522</v>
      </c>
      <c r="F83" s="16">
        <f>E83-Расчет!U100/10</f>
        <v>62.902444687756201</v>
      </c>
      <c r="G83" s="16">
        <f>F83-Расчет!U100/10</f>
        <v>53.916381160933881</v>
      </c>
      <c r="H83" s="16">
        <f>G83-Расчет!U100/10</f>
        <v>44.93031763411156</v>
      </c>
      <c r="I83" s="16">
        <f>H83-Расчет!U100/10</f>
        <v>35.94425410728924</v>
      </c>
      <c r="J83" s="16">
        <f>I83-Расчет!U100/10</f>
        <v>26.958190580466923</v>
      </c>
      <c r="K83" s="16">
        <f>J83-Расчет!U100/10</f>
        <v>17.972127053644606</v>
      </c>
      <c r="L83" s="16">
        <f>K83-Расчет!U100/10</f>
        <v>8.9860635268222886</v>
      </c>
      <c r="M83" s="119">
        <f>L83-Расчет!U100/10</f>
        <v>-2.8421709430404007E-14</v>
      </c>
      <c r="N83" s="111">
        <f>(-1)*(180*_nn1+(-1)^_nn1*ASIN(-(-1)*SIN(Расчет!D100*PI()/180)/(SQRT(_sinfi^2+(_cosfi*COS(Азимут!D83*PI()/180))^2)))*180/PI()+ACOS((_sinfi/(SQRT(_sinfi^2+(_cosfi*COS(Азимут!D83*PI()/180))^2))))*180/PI())</f>
        <v>5.0955745797530767</v>
      </c>
      <c r="O83" s="74">
        <f>(-1)*(180*_nn1+(-1)^_nn1*ASIN(-(-1)*SIN(Расчет!D100*PI()/180)/(SQRT(_sinfi^2+(_cosfi*COS(Азимут!E83*PI()/180))^2)))*180/PI()+ACOS((_sinfi/(SQRT(_sinfi^2+(_cosfi*COS(Азимут!E83*PI()/180))^2))))*180/PI())</f>
        <v>10.780893487870827</v>
      </c>
      <c r="P83" s="74">
        <f>(-1)*(180*_nn1+(-1)^_nn1*ASIN(-(-1)*SIN(Расчет!D100*PI()/180)/(SQRT(_sinfi^2+(_cosfi*COS(Азимут!F83*PI()/180))^2)))*180/PI()+ACOS((_sinfi/(SQRT(_sinfi^2+(_cosfi*COS(Азимут!F83*PI()/180))^2))))*180/PI())</f>
        <v>15.983745444040153</v>
      </c>
      <c r="Q83" s="74">
        <f>(-1)*(180*_nn1+(-1)^_nn1*ASIN(-(-1)*SIN(Расчет!D100*PI()/180)/(SQRT(_sinfi^2+(_cosfi*COS(Азимут!G83*PI()/180))^2)))*180/PI()+ACOS((_sinfi/(SQRT(_sinfi^2+(_cosfi*COS(Азимут!G83*PI()/180))^2))))*180/PI())</f>
        <v>20.552027710514096</v>
      </c>
      <c r="R83" s="74">
        <f>(-1)*(180*_nn1+(-1)^_nn1*ASIN(-(-1)*SIN(Расчет!D100*PI()/180)/(SQRT(_sinfi^2+(_cosfi*COS(Азимут!H83*PI()/180))^2)))*180/PI()+ACOS((_sinfi/(SQRT(_sinfi^2+(_cosfi*COS(Азимут!H83*PI()/180))^2))))*180/PI())</f>
        <v>24.40510981144314</v>
      </c>
      <c r="S83" s="74">
        <f>(-1)*(180*_nn1+(-1)^_nn1*ASIN(-(-1)*SIN(Расчет!D100*PI()/180)/(SQRT(_sinfi^2+(_cosfi*COS(Азимут!I83*PI()/180))^2)))*180/PI()+ACOS((_sinfi/(SQRT(_sinfi^2+(_cosfi*COS(Азимут!I83*PI()/180))^2))))*180/PI())</f>
        <v>27.517959201775511</v>
      </c>
      <c r="T83" s="74">
        <f>(-1)*(180*_nn1+(-1)^_nn1*ASIN(-(-1)*SIN(Расчет!D100*PI()/180)/(SQRT(_sinfi^2+(_cosfi*COS(Азимут!J83*PI()/180))^2)))*180/PI()+ACOS((_sinfi/(SQRT(_sinfi^2+(_cosfi*COS(Азимут!J83*PI()/180))^2))))*180/PI())</f>
        <v>29.89962506344574</v>
      </c>
      <c r="U83" s="74">
        <f>(-1)*(180*_nn1+(-1)^_nn1*ASIN(-(-1)*SIN(Расчет!D100*PI()/180)/(SQRT(_sinfi^2+(_cosfi*COS(Азимут!K83*PI()/180))^2)))*180/PI()+ACOS((_sinfi/(SQRT(_sinfi^2+(_cosfi*COS(Азимут!K83*PI()/180))^2))))*180/PI())</f>
        <v>31.57411819201306</v>
      </c>
      <c r="V83" s="74">
        <f>(-1)*(180*_nn1+(-1)^_nn1*ASIN(-(-1)*SIN(Расчет!D100*PI()/180)/(SQRT(_sinfi^2+(_cosfi*COS(Азимут!L83*PI()/180))^2)))*180/PI()+ACOS((_sinfi/(SQRT(_sinfi^2+(_cosfi*COS(Азимут!L83*PI()/180))^2))))*180/PI())</f>
        <v>32.566693889426489</v>
      </c>
      <c r="W83" s="112">
        <f>(-1)*(180*_nn1+(-1)^_nn1*ASIN(-(-1)*SIN(Расчет!D100*PI()/180)/(SQRT(_sinfi^2+(_cosfi*COS(Азимут!M83*PI()/180))^2)))*180/PI()+ACOS((_sinfi/(SQRT(_sinfi^2+(_cosfi*COS(Азимут!M83*PI()/180))^2))))*180/PI())</f>
        <v>32.895399150440824</v>
      </c>
    </row>
    <row r="84" spans="1:24">
      <c r="A84" s="46">
        <f>Расчет!A101</f>
        <v>80</v>
      </c>
      <c r="B84" s="3" t="str">
        <f>Расчет!B101</f>
        <v>Март</v>
      </c>
      <c r="C84" s="31">
        <f>Расчет!C101</f>
        <v>21</v>
      </c>
      <c r="D84" s="116">
        <f>Расчет!U101-Расчет!U101/10</f>
        <v>81.511210554716939</v>
      </c>
      <c r="E84" s="57">
        <f>D84-Расчет!U101/10</f>
        <v>72.454409381970606</v>
      </c>
      <c r="F84" s="57">
        <f>E84-Расчет!U101/10</f>
        <v>63.397608209224281</v>
      </c>
      <c r="G84" s="57">
        <f>F84-Расчет!U101/10</f>
        <v>54.340807036477955</v>
      </c>
      <c r="H84" s="57">
        <f>G84-Расчет!U101/10</f>
        <v>45.284005863731629</v>
      </c>
      <c r="I84" s="57">
        <f>H84-Расчет!U101/10</f>
        <v>36.227204690985303</v>
      </c>
      <c r="J84" s="57">
        <f>I84-Расчет!U101/10</f>
        <v>27.170403518238977</v>
      </c>
      <c r="K84" s="57">
        <f>J84-Расчет!U101/10</f>
        <v>18.113602345492652</v>
      </c>
      <c r="L84" s="57">
        <f>K84-Расчет!U101/10</f>
        <v>9.056801172746324</v>
      </c>
      <c r="M84" s="117">
        <f>L84-Расчет!U101/10</f>
        <v>0</v>
      </c>
      <c r="N84" s="109">
        <f>(-1)*(180*_nn1+(-1)^_nn1*ASIN(-(-1)*SIN(Расчет!D101*PI()/180)/(SQRT(_sinfi^2+(_cosfi*COS(Азимут!D84*PI()/180))^2)))*180/PI()+ACOS((_sinfi/(SQRT(_sinfi^2+(_cosfi*COS(Азимут!D84*PI()/180))^2))))*180/PI())</f>
        <v>5.1490621610971345</v>
      </c>
      <c r="O84" s="73">
        <f>(-1)*(180*_nn1+(-1)^_nn1*ASIN(-(-1)*SIN(Расчет!D101*PI()/180)/(SQRT(_sinfi^2+(_cosfi*COS(Азимут!E84*PI()/180))^2)))*180/PI()+ACOS((_sinfi/(SQRT(_sinfi^2+(_cosfi*COS(Азимут!E84*PI()/180))^2))))*180/PI())</f>
        <v>10.897245151672536</v>
      </c>
      <c r="P84" s="73">
        <f>(-1)*(180*_nn1+(-1)^_nn1*ASIN(-(-1)*SIN(Расчет!D101*PI()/180)/(SQRT(_sinfi^2+(_cosfi*COS(Азимут!F84*PI()/180))^2)))*180/PI()+ACOS((_sinfi/(SQRT(_sinfi^2+(_cosfi*COS(Азимут!F84*PI()/180))^2))))*180/PI())</f>
        <v>16.164210627677363</v>
      </c>
      <c r="Q84" s="73">
        <f>(-1)*(180*_nn1+(-1)^_nn1*ASIN(-(-1)*SIN(Расчет!D101*PI()/180)/(SQRT(_sinfi^2+(_cosfi*COS(Азимут!G84*PI()/180))^2)))*180/PI()+ACOS((_sinfi/(SQRT(_sinfi^2+(_cosfi*COS(Азимут!G84*PI()/180))^2))))*180/PI())</f>
        <v>20.791351661905708</v>
      </c>
      <c r="R84" s="73">
        <f>(-1)*(180*_nn1+(-1)^_nn1*ASIN(-(-1)*SIN(Расчет!D101*PI()/180)/(SQRT(_sinfi^2+(_cosfi*COS(Азимут!H84*PI()/180))^2)))*180/PI()+ACOS((_sinfi/(SQRT(_sinfi^2+(_cosfi*COS(Азимут!H84*PI()/180))^2))))*180/PI())</f>
        <v>24.694212477293547</v>
      </c>
      <c r="S84" s="73">
        <f>(-1)*(180*_nn1+(-1)^_nn1*ASIN(-(-1)*SIN(Расчет!D101*PI()/180)/(SQRT(_sinfi^2+(_cosfi*COS(Азимут!I84*PI()/180))^2)))*180/PI()+ACOS((_sinfi/(SQRT(_sinfi^2+(_cosfi*COS(Азимут!I84*PI()/180))^2))))*180/PI())</f>
        <v>27.846380241272698</v>
      </c>
      <c r="T84" s="73">
        <f>(-1)*(180*_nn1+(-1)^_nn1*ASIN(-(-1)*SIN(Расчет!D101*PI()/180)/(SQRT(_sinfi^2+(_cosfi*COS(Азимут!J84*PI()/180))^2)))*180/PI()+ACOS((_sinfi/(SQRT(_sinfi^2+(_cosfi*COS(Азимут!J84*PI()/180))^2))))*180/PI())</f>
        <v>30.257107451079833</v>
      </c>
      <c r="U84" s="73">
        <f>(-1)*(180*_nn1+(-1)^_nn1*ASIN(-(-1)*SIN(Расчет!D101*PI()/180)/(SQRT(_sinfi^2+(_cosfi*COS(Азимут!K84*PI()/180))^2)))*180/PI()+ACOS((_sinfi/(SQRT(_sinfi^2+(_cosfi*COS(Азимут!K84*PI()/180))^2))))*180/PI())</f>
        <v>31.951314256931539</v>
      </c>
      <c r="V84" s="73">
        <f>(-1)*(180*_nn1+(-1)^_nn1*ASIN(-(-1)*SIN(Расчет!D101*PI()/180)/(SQRT(_sinfi^2+(_cosfi*COS(Азимут!L84*PI()/180))^2)))*180/PI()+ACOS((_sinfi/(SQRT(_sinfi^2+(_cosfi*COS(Азимут!L84*PI()/180))^2))))*180/PI())</f>
        <v>32.955244405862061</v>
      </c>
      <c r="W84" s="110">
        <f>(-1)*(180*_nn1+(-1)^_nn1*ASIN(-(-1)*SIN(Расчет!D101*PI()/180)/(SQRT(_sinfi^2+(_cosfi*COS(Азимут!M84*PI()/180))^2)))*180/PI()+ACOS((_sinfi/(SQRT(_sinfi^2+(_cosfi*COS(Азимут!M84*PI()/180))^2))))*180/PI())</f>
        <v>33.287650639249364</v>
      </c>
    </row>
    <row r="85" spans="1:24">
      <c r="A85" s="46">
        <f>Расчет!A102</f>
        <v>81</v>
      </c>
      <c r="B85" s="3" t="str">
        <f>Расчет!B102</f>
        <v>Март</v>
      </c>
      <c r="C85" s="31">
        <f>Расчет!C102</f>
        <v>22</v>
      </c>
      <c r="D85" s="116">
        <f>Расчет!U102-Расчет!U102/10</f>
        <v>82.148116056292409</v>
      </c>
      <c r="E85" s="57">
        <f>D85-Расчет!U102/10</f>
        <v>73.020547605593251</v>
      </c>
      <c r="F85" s="57">
        <f>E85-Расчет!U102/10</f>
        <v>63.892979154894093</v>
      </c>
      <c r="G85" s="57">
        <f>F85-Расчет!U102/10</f>
        <v>54.765410704194935</v>
      </c>
      <c r="H85" s="57">
        <f>G85-Расчет!U102/10</f>
        <v>45.637842253495776</v>
      </c>
      <c r="I85" s="57">
        <f>H85-Расчет!U102/10</f>
        <v>36.510273802796618</v>
      </c>
      <c r="J85" s="57">
        <f>I85-Расчет!U102/10</f>
        <v>27.38270535209746</v>
      </c>
      <c r="K85" s="57">
        <f>J85-Расчет!U102/10</f>
        <v>18.255136901398302</v>
      </c>
      <c r="L85" s="57">
        <f>K85-Расчет!U102/10</f>
        <v>9.1275684506991457</v>
      </c>
      <c r="M85" s="117">
        <f>L85-Расчет!U102/10</f>
        <v>0</v>
      </c>
      <c r="N85" s="109">
        <f>(-1)*(180*_nn1+(-1)^_nn1*ASIN(-(-1)*SIN(Расчет!D102*PI()/180)/(SQRT(_sinfi^2+(_cosfi*COS(Азимут!D85*PI()/180))^2)))*180/PI()+ACOS((_sinfi/(SQRT(_sinfi^2+(_cosfi*COS(Азимут!D85*PI()/180))^2))))*180/PI())</f>
        <v>5.2018936611631545</v>
      </c>
      <c r="O85" s="73">
        <f>(-1)*(180*_nn1+(-1)^_nn1*ASIN(-(-1)*SIN(Расчет!D102*PI()/180)/(SQRT(_sinfi^2+(_cosfi*COS(Азимут!E85*PI()/180))^2)))*180/PI()+ACOS((_sinfi/(SQRT(_sinfi^2+(_cosfi*COS(Азимут!E85*PI()/180))^2))))*180/PI())</f>
        <v>11.012775139735822</v>
      </c>
      <c r="P85" s="73">
        <f>(-1)*(180*_nn1+(-1)^_nn1*ASIN(-(-1)*SIN(Расчет!D102*PI()/180)/(SQRT(_sinfi^2+(_cosfi*COS(Азимут!F85*PI()/180))^2)))*180/PI()+ACOS((_sinfi/(SQRT(_sinfi^2+(_cosfi*COS(Азимут!F85*PI()/180))^2))))*180/PI())</f>
        <v>16.344010644004413</v>
      </c>
      <c r="Q85" s="73">
        <f>(-1)*(180*_nn1+(-1)^_nn1*ASIN(-(-1)*SIN(Расчет!D102*PI()/180)/(SQRT(_sinfi^2+(_cosfi*COS(Азимут!G85*PI()/180))^2)))*180/PI()+ACOS((_sinfi/(SQRT(_sinfi^2+(_cosfi*COS(Азимут!G85*PI()/180))^2))))*180/PI())</f>
        <v>21.030284292802577</v>
      </c>
      <c r="R85" s="73">
        <f>(-1)*(180*_nn1+(-1)^_nn1*ASIN(-(-1)*SIN(Расчет!D102*PI()/180)/(SQRT(_sinfi^2+(_cosfi*COS(Азимут!H85*PI()/180))^2)))*180/PI()+ACOS((_sinfi/(SQRT(_sinfi^2+(_cosfi*COS(Азимут!H85*PI()/180))^2))))*180/PI())</f>
        <v>24.983169903858624</v>
      </c>
      <c r="S85" s="73">
        <f>(-1)*(180*_nn1+(-1)^_nn1*ASIN(-(-1)*SIN(Расчет!D102*PI()/180)/(SQRT(_sinfi^2+(_cosfi*COS(Азимут!I85*PI()/180))^2)))*180/PI()+ACOS((_sinfi/(SQRT(_sinfi^2+(_cosfi*COS(Азимут!I85*PI()/180))^2))))*180/PI())</f>
        <v>28.174814806304823</v>
      </c>
      <c r="T85" s="73">
        <f>(-1)*(180*_nn1+(-1)^_nn1*ASIN(-(-1)*SIN(Расчет!D102*PI()/180)/(SQRT(_sinfi^2+(_cosfi*COS(Азимут!J85*PI()/180))^2)))*180/PI()+ACOS((_sinfi/(SQRT(_sinfi^2+(_cosfi*COS(Азимут!J85*PI()/180))^2))))*180/PI())</f>
        <v>30.614677142915014</v>
      </c>
      <c r="U85" s="73">
        <f>(-1)*(180*_nn1+(-1)^_nn1*ASIN(-(-1)*SIN(Расчет!D102*PI()/180)/(SQRT(_sinfi^2+(_cosfi*COS(Азимут!K85*PI()/180))^2)))*180/PI()+ACOS((_sinfi/(SQRT(_sinfi^2+(_cosfi*COS(Азимут!K85*PI()/180))^2))))*180/PI())</f>
        <v>32.328616221059804</v>
      </c>
      <c r="V85" s="73">
        <f>(-1)*(180*_nn1+(-1)^_nn1*ASIN(-(-1)*SIN(Расчет!D102*PI()/180)/(SQRT(_sinfi^2+(_cosfi*COS(Азимут!L85*PI()/180))^2)))*180/PI()+ACOS((_sinfi/(SQRT(_sinfi^2+(_cosfi*COS(Азимут!L85*PI()/180))^2))))*180/PI())</f>
        <v>33.343896785271426</v>
      </c>
      <c r="W85" s="110">
        <f>(-1)*(180*_nn1+(-1)^_nn1*ASIN(-(-1)*SIN(Расчет!D102*PI()/180)/(SQRT(_sinfi^2+(_cosfi*COS(Азимут!M85*PI()/180))^2)))*180/PI()+ACOS((_sinfi/(SQRT(_sinfi^2+(_cosfi*COS(Азимут!M85*PI()/180))^2))))*180/PI())</f>
        <v>33.679999999999978</v>
      </c>
    </row>
    <row r="86" spans="1:24">
      <c r="A86" s="46">
        <f>Расчет!A103</f>
        <v>82</v>
      </c>
      <c r="B86" s="3" t="str">
        <f>Расчет!B103</f>
        <v>Март</v>
      </c>
      <c r="C86" s="31">
        <f>Расчет!C103</f>
        <v>23</v>
      </c>
      <c r="D86" s="116">
        <f>Расчет!U103-Расчет!U103/10</f>
        <v>82.785196794292148</v>
      </c>
      <c r="E86" s="57">
        <f>D86-Расчет!U103/10</f>
        <v>73.586841594926355</v>
      </c>
      <c r="F86" s="57">
        <f>E86-Расчет!U103/10</f>
        <v>64.388486395560562</v>
      </c>
      <c r="G86" s="57">
        <f>F86-Расчет!U103/10</f>
        <v>55.19013119619477</v>
      </c>
      <c r="H86" s="57">
        <f>G86-Расчет!U103/10</f>
        <v>45.991775996828977</v>
      </c>
      <c r="I86" s="57">
        <f>H86-Расчет!U103/10</f>
        <v>36.793420797463185</v>
      </c>
      <c r="J86" s="57">
        <f>I86-Расчет!U103/10</f>
        <v>27.595065598097392</v>
      </c>
      <c r="K86" s="57">
        <f>J86-Расчет!U103/10</f>
        <v>18.396710398731599</v>
      </c>
      <c r="L86" s="57">
        <f>K86-Расчет!U103/10</f>
        <v>9.198355199365805</v>
      </c>
      <c r="M86" s="117">
        <f>L86-Расчет!U103/10</f>
        <v>0</v>
      </c>
      <c r="N86" s="109">
        <f>(-1)*(180*_nn1+(-1)^_nn1*ASIN(-(-1)*SIN(Расчет!D103*PI()/180)/(SQRT(_sinfi^2+(_cosfi*COS(Азимут!D86*PI()/180))^2)))*180/PI()+ACOS((_sinfi/(SQRT(_sinfi^2+(_cosfi*COS(Азимут!D86*PI()/180))^2))))*180/PI())</f>
        <v>5.2540405681278912</v>
      </c>
      <c r="O86" s="73">
        <f>(-1)*(180*_nn1+(-1)^_nn1*ASIN(-(-1)*SIN(Расчет!D103*PI()/180)/(SQRT(_sinfi^2+(_cosfi*COS(Азимут!E86*PI()/180))^2)))*180/PI()+ACOS((_sinfi/(SQRT(_sinfi^2+(_cosfi*COS(Азимут!E86*PI()/180))^2))))*180/PI())</f>
        <v>11.127432113106835</v>
      </c>
      <c r="P86" s="73">
        <f>(-1)*(180*_nn1+(-1)^_nn1*ASIN(-(-1)*SIN(Расчет!D103*PI()/180)/(SQRT(_sinfi^2+(_cosfi*COS(Азимут!F86*PI()/180))^2)))*180/PI()+ACOS((_sinfi/(SQRT(_sinfi^2+(_cosfi*COS(Азимут!F86*PI()/180))^2))))*180/PI())</f>
        <v>16.523080158291123</v>
      </c>
      <c r="Q86" s="73">
        <f>(-1)*(180*_nn1+(-1)^_nn1*ASIN(-(-1)*SIN(Расчет!D103*PI()/180)/(SQRT(_sinfi^2+(_cosfi*COS(Азимут!G86*PI()/180))^2)))*180/PI()+ACOS((_sinfi/(SQRT(_sinfi^2+(_cosfi*COS(Азимут!G86*PI()/180))^2))))*180/PI())</f>
        <v>21.268752378576835</v>
      </c>
      <c r="R86" s="73">
        <f>(-1)*(180*_nn1+(-1)^_nn1*ASIN(-(-1)*SIN(Расчет!D103*PI()/180)/(SQRT(_sinfi^2+(_cosfi*COS(Азимут!H86*PI()/180))^2)))*180/PI()+ACOS((_sinfi/(SQRT(_sinfi^2+(_cosfi*COS(Азимут!H86*PI()/180))^2))))*180/PI())</f>
        <v>25.271903252658518</v>
      </c>
      <c r="S86" s="73">
        <f>(-1)*(180*_nn1+(-1)^_nn1*ASIN(-(-1)*SIN(Расчет!D103*PI()/180)/(SQRT(_sinfi^2+(_cosfi*COS(Азимут!I86*PI()/180))^2)))*180/PI()+ACOS((_sinfi/(SQRT(_sinfi^2+(_cosfi*COS(Азимут!I86*PI()/180))^2))))*180/PI())</f>
        <v>28.503178712833773</v>
      </c>
      <c r="T86" s="73">
        <f>(-1)*(180*_nn1+(-1)^_nn1*ASIN(-(-1)*SIN(Расчет!D103*PI()/180)/(SQRT(_sinfi^2+(_cosfi*COS(Азимут!J86*PI()/180))^2)))*180/PI()+ACOS((_sinfi/(SQRT(_sinfi^2+(_cosfi*COS(Азимут!J86*PI()/180))^2))))*180/PI())</f>
        <v>30.972244723853237</v>
      </c>
      <c r="U86" s="73">
        <f>(-1)*(180*_nn1+(-1)^_nn1*ASIN(-(-1)*SIN(Расчет!D103*PI()/180)/(SQRT(_sinfi^2+(_cosfi*COS(Азимут!K86*PI()/180))^2)))*180/PI()+ACOS((_sinfi/(SQRT(_sinfi^2+(_cosfi*COS(Азимут!K86*PI()/180))^2))))*180/PI())</f>
        <v>32.7059302175563</v>
      </c>
      <c r="V86" s="73">
        <f>(-1)*(180*_nn1+(-1)^_nn1*ASIN(-(-1)*SIN(Расчет!D103*PI()/180)/(SQRT(_sinfi^2+(_cosfi*COS(Азимут!L86*PI()/180))^2)))*180/PI()+ACOS((_sinfi/(SQRT(_sinfi^2+(_cosfi*COS(Азимут!L86*PI()/180))^2))))*180/PI())</f>
        <v>33.732554193293709</v>
      </c>
      <c r="W86" s="110">
        <f>(-1)*(180*_nn1+(-1)^_nn1*ASIN(-(-1)*SIN(Расчет!D103*PI()/180)/(SQRT(_sinfi^2+(_cosfi*COS(Азимут!M86*PI()/180))^2)))*180/PI()+ACOS((_sinfi/(SQRT(_sinfi^2+(_cosfi*COS(Азимут!M86*PI()/180))^2))))*180/PI())</f>
        <v>34.072349360750593</v>
      </c>
    </row>
    <row r="87" spans="1:24">
      <c r="A87" s="46">
        <f>Расчет!A104</f>
        <v>83</v>
      </c>
      <c r="B87" s="3" t="str">
        <f>Расчет!B104</f>
        <v>Март</v>
      </c>
      <c r="C87" s="31">
        <f>Расчет!C104</f>
        <v>24</v>
      </c>
      <c r="D87" s="116">
        <f>Расчет!U104-Расчет!U104/10</f>
        <v>83.422361349999832</v>
      </c>
      <c r="E87" s="57">
        <f>D87-Расчет!U104/10</f>
        <v>74.153210088888741</v>
      </c>
      <c r="F87" s="57">
        <f>E87-Расчет!U104/10</f>
        <v>64.88405882777765</v>
      </c>
      <c r="G87" s="57">
        <f>F87-Расчет!U104/10</f>
        <v>55.61490756666656</v>
      </c>
      <c r="H87" s="57">
        <f>G87-Расчет!U104/10</f>
        <v>46.345756305555469</v>
      </c>
      <c r="I87" s="57">
        <f>H87-Расчет!U104/10</f>
        <v>37.076605044444378</v>
      </c>
      <c r="J87" s="57">
        <f>I87-Расчет!U104/10</f>
        <v>27.807453783333287</v>
      </c>
      <c r="K87" s="57">
        <f>J87-Расчет!U104/10</f>
        <v>18.538302522222196</v>
      </c>
      <c r="L87" s="57">
        <f>K87-Расчет!U104/10</f>
        <v>9.2691512611111033</v>
      </c>
      <c r="M87" s="117">
        <f>L87-Расчет!U104/10</f>
        <v>0</v>
      </c>
      <c r="N87" s="109">
        <f>(-1)*(180*_nn1+(-1)^_nn1*ASIN(-(-1)*SIN(Расчет!D104*PI()/180)/(SQRT(_sinfi^2+(_cosfi*COS(Азимут!D87*PI()/180))^2)))*180/PI()+ACOS((_sinfi/(SQRT(_sinfi^2+(_cosfi*COS(Азимут!D87*PI()/180))^2))))*180/PI())</f>
        <v>5.305474708007722</v>
      </c>
      <c r="O87" s="73">
        <f>(-1)*(180*_nn1+(-1)^_nn1*ASIN(-(-1)*SIN(Расчет!D104*PI()/180)/(SQRT(_sinfi^2+(_cosfi*COS(Азимут!E87*PI()/180))^2)))*180/PI()+ACOS((_sinfi/(SQRT(_sinfi^2+(_cosfi*COS(Азимут!E87*PI()/180))^2))))*180/PI())</f>
        <v>11.241164960022957</v>
      </c>
      <c r="P87" s="73">
        <f>(-1)*(180*_nn1+(-1)^_nn1*ASIN(-(-1)*SIN(Расчет!D104*PI()/180)/(SQRT(_sinfi^2+(_cosfi*COS(Азимут!F87*PI()/180))^2)))*180/PI()+ACOS((_sinfi/(SQRT(_sinfi^2+(_cosfi*COS(Азимут!F87*PI()/180))^2))))*180/PI())</f>
        <v>16.701353886571468</v>
      </c>
      <c r="Q87" s="73">
        <f>(-1)*(180*_nn1+(-1)^_nn1*ASIN(-(-1)*SIN(Расчет!D104*PI()/180)/(SQRT(_sinfi^2+(_cosfi*COS(Азимут!G87*PI()/180))^2)))*180/PI()+ACOS((_sinfi/(SQRT(_sinfi^2+(_cosfi*COS(Азимут!G87*PI()/180))^2))))*180/PI())</f>
        <v>21.506682661402806</v>
      </c>
      <c r="R87" s="73">
        <f>(-1)*(180*_nn1+(-1)^_nn1*ASIN(-(-1)*SIN(Расчет!D104*PI()/180)/(SQRT(_sinfi^2+(_cosfi*COS(Азимут!H87*PI()/180))^2)))*180/PI()+ACOS((_sinfi/(SQRT(_sinfi^2+(_cosfi*COS(Азимут!H87*PI()/180))^2))))*180/PI())</f>
        <v>25.560333637341301</v>
      </c>
      <c r="S87" s="73">
        <f>(-1)*(180*_nn1+(-1)^_nn1*ASIN(-(-1)*SIN(Расчет!D104*PI()/180)/(SQRT(_sinfi^2+(_cosfi*COS(Азимут!I87*PI()/180))^2)))*180/PI()+ACOS((_sinfi/(SQRT(_sinfi^2+(_cosfi*COS(Азимут!I87*PI()/180))^2))))*180/PI())</f>
        <v>28.831387736082604</v>
      </c>
      <c r="T87" s="73">
        <f>(-1)*(180*_nn1+(-1)^_nn1*ASIN(-(-1)*SIN(Расчет!D104*PI()/180)/(SQRT(_sinfi^2+(_cosfi*COS(Азимут!J87*PI()/180))^2)))*180/PI()+ACOS((_sinfi/(SQRT(_sinfi^2+(_cosfi*COS(Азимут!J87*PI()/180))^2))))*180/PI())</f>
        <v>31.329720749452036</v>
      </c>
      <c r="U87" s="73">
        <f>(-1)*(180*_nn1+(-1)^_nn1*ASIN(-(-1)*SIN(Расчет!D104*PI()/180)/(SQRT(_sinfi^2+(_cosfi*COS(Азимут!K87*PI()/180))^2)))*180/PI()+ACOS((_sinfi/(SQRT(_sinfi^2+(_cosfi*COS(Азимут!K87*PI()/180))^2))))*180/PI())</f>
        <v>33.083162363362817</v>
      </c>
      <c r="V87" s="73">
        <f>(-1)*(180*_nn1+(-1)^_nn1*ASIN(-(-1)*SIN(Расчет!D104*PI()/180)/(SQRT(_sinfi^2+(_cosfi*COS(Азимут!L87*PI()/180))^2)))*180/PI()+ACOS((_sinfi/(SQRT(_sinfi^2+(_cosfi*COS(Азимут!L87*PI()/180))^2))))*180/PI())</f>
        <v>34.121119790880812</v>
      </c>
      <c r="W87" s="110">
        <f>(-1)*(180*_nn1+(-1)^_nn1*ASIN(-(-1)*SIN(Расчет!D104*PI()/180)/(SQRT(_sinfi^2+(_cosfi*COS(Азимут!M87*PI()/180))^2)))*180/PI()+ACOS((_sinfi/(SQRT(_sinfi^2+(_cosfi*COS(Азимут!M87*PI()/180))^2))))*180/PI())</f>
        <v>34.464600849559133</v>
      </c>
    </row>
    <row r="88" spans="1:24">
      <c r="A88" s="46">
        <f>Расчет!A105</f>
        <v>84</v>
      </c>
      <c r="B88" s="3" t="str">
        <f>Расчет!B105</f>
        <v>Март</v>
      </c>
      <c r="C88" s="31">
        <f>Расчет!C105</f>
        <v>25</v>
      </c>
      <c r="D88" s="116">
        <f>Расчет!U105-Расчет!U105/10</f>
        <v>84.05951823926722</v>
      </c>
      <c r="E88" s="57">
        <f>D88-Расчет!U105/10</f>
        <v>74.719571768237529</v>
      </c>
      <c r="F88" s="57">
        <f>E88-Расчет!U105/10</f>
        <v>65.379625297207838</v>
      </c>
      <c r="G88" s="57">
        <f>F88-Расчет!U105/10</f>
        <v>56.039678826178147</v>
      </c>
      <c r="H88" s="57">
        <f>G88-Расчет!U105/10</f>
        <v>46.699732355148456</v>
      </c>
      <c r="I88" s="57">
        <f>H88-Расчет!U105/10</f>
        <v>37.359785884118764</v>
      </c>
      <c r="J88" s="57">
        <f>I88-Расчет!U105/10</f>
        <v>28.019839413089073</v>
      </c>
      <c r="K88" s="57">
        <f>J88-Расчет!U105/10</f>
        <v>18.679892942059382</v>
      </c>
      <c r="L88" s="57">
        <f>K88-Расчет!U105/10</f>
        <v>9.3399464710296911</v>
      </c>
      <c r="M88" s="117">
        <f>L88-Расчет!U105/10</f>
        <v>0</v>
      </c>
      <c r="N88" s="109">
        <f>(-1)*(180*_nn1+(-1)^_nn1*ASIN(-(-1)*SIN(Расчет!D105*PI()/180)/(SQRT(_sinfi^2+(_cosfi*COS(Азимут!D88*PI()/180))^2)))*180/PI()+ACOS((_sinfi/(SQRT(_sinfi^2+(_cosfi*COS(Азимут!D88*PI()/180))^2))))*180/PI())</f>
        <v>5.3561682683106824</v>
      </c>
      <c r="O88" s="73">
        <f>(-1)*(180*_nn1+(-1)^_nn1*ASIN(-(-1)*SIN(Расчет!D105*PI()/180)/(SQRT(_sinfi^2+(_cosfi*COS(Азимут!E88*PI()/180))^2)))*180/PI()+ACOS((_sinfi/(SQRT(_sinfi^2+(_cosfi*COS(Азимут!E88*PI()/180))^2))))*180/PI())</f>
        <v>11.353922822546849</v>
      </c>
      <c r="P88" s="73">
        <f>(-1)*(180*_nn1+(-1)^_nn1*ASIN(-(-1)*SIN(Расчет!D105*PI()/180)/(SQRT(_sinfi^2+(_cosfi*COS(Азимут!F88*PI()/180))^2)))*180/PI()+ACOS((_sinfi/(SQRT(_sinfi^2+(_cosfi*COS(Азимут!F88*PI()/180))^2))))*180/PI())</f>
        <v>16.878766610789256</v>
      </c>
      <c r="Q88" s="73">
        <f>(-1)*(180*_nn1+(-1)^_nn1*ASIN(-(-1)*SIN(Расчет!D105*PI()/180)/(SQRT(_sinfi^2+(_cosfi*COS(Азимут!G88*PI()/180))^2)))*180/PI()+ACOS((_sinfi/(SQRT(_sinfi^2+(_cosfi*COS(Азимут!G88*PI()/180))^2))))*180/PI())</f>
        <v>21.744001852478192</v>
      </c>
      <c r="R88" s="73">
        <f>(-1)*(180*_nn1+(-1)^_nn1*ASIN(-(-1)*SIN(Расчет!D105*PI()/180)/(SQRT(_sinfi^2+(_cosfi*COS(Азимут!H88*PI()/180))^2)))*180/PI()+ACOS((_sinfi/(SQRT(_sinfi^2+(_cosfi*COS(Азимут!H88*PI()/180))^2))))*180/PI())</f>
        <v>25.848382116906777</v>
      </c>
      <c r="S88" s="73">
        <f>(-1)*(180*_nn1+(-1)^_nn1*ASIN(-(-1)*SIN(Расчет!D105*PI()/180)/(SQRT(_sinfi^2+(_cosfi*COS(Азимут!I88*PI()/180))^2)))*180/PI()+ACOS((_sinfi/(SQRT(_sinfi^2+(_cosfi*COS(Азимут!I88*PI()/180))^2))))*180/PI())</f>
        <v>29.159357598895639</v>
      </c>
      <c r="T88" s="73">
        <f>(-1)*(180*_nn1+(-1)^_nn1*ASIN(-(-1)*SIN(Расчет!D105*PI()/180)/(SQRT(_sinfi^2+(_cosfi*COS(Азимут!J88*PI()/180))^2)))*180/PI()+ACOS((_sinfi/(SQRT(_sinfi^2+(_cosfi*COS(Азимут!J88*PI()/180))^2))))*180/PI())</f>
        <v>31.687015732529204</v>
      </c>
      <c r="U88" s="73">
        <f>(-1)*(180*_nn1+(-1)^_nn1*ASIN(-(-1)*SIN(Расчет!D105*PI()/180)/(SQRT(_sinfi^2+(_cosfi*COS(Азимут!K88*PI()/180))^2)))*180/PI()+ACOS((_sinfi/(SQRT(_sinfi^2+(_cosfi*COS(Азимут!K88*PI()/180))^2))))*180/PI())</f>
        <v>33.460218745900164</v>
      </c>
      <c r="V88" s="73">
        <f>(-1)*(180*_nn1+(-1)^_nn1*ASIN(-(-1)*SIN(Расчет!D105*PI()/180)/(SQRT(_sinfi^2+(_cosfi*COS(Азимут!L88*PI()/180))^2)))*180/PI()+ACOS((_sinfi/(SQRT(_sinfi^2+(_cosfi*COS(Азимут!L88*PI()/180))^2))))*180/PI())</f>
        <v>34.509496721673798</v>
      </c>
      <c r="W88" s="110">
        <f>(-1)*(180*_nn1+(-1)^_nn1*ASIN(-(-1)*SIN(Расчет!D105*PI()/180)/(SQRT(_sinfi^2+(_cosfi*COS(Азимут!M88*PI()/180))^2)))*180/PI()+ACOS((_sinfi/(SQRT(_sinfi^2+(_cosfi*COS(Азимут!M88*PI()/180))^2))))*180/PI())</f>
        <v>34.856656582199747</v>
      </c>
    </row>
    <row r="89" spans="1:24">
      <c r="A89" s="46">
        <f>Расчет!A106</f>
        <v>85</v>
      </c>
      <c r="B89" s="3" t="str">
        <f>Расчет!B106</f>
        <v>Март</v>
      </c>
      <c r="C89" s="31">
        <f>Расчет!C106</f>
        <v>26</v>
      </c>
      <c r="D89" s="116">
        <f>Расчет!U106-Расчет!U106/10</f>
        <v>84.696575813588979</v>
      </c>
      <c r="E89" s="57">
        <f>D89-Расчет!U106/10</f>
        <v>75.285845167634648</v>
      </c>
      <c r="F89" s="57">
        <f>E89-Расчет!U106/10</f>
        <v>65.875114521680317</v>
      </c>
      <c r="G89" s="57">
        <f>F89-Расчет!U106/10</f>
        <v>56.464383875725986</v>
      </c>
      <c r="H89" s="57">
        <f>G89-Расчет!U106/10</f>
        <v>47.053653229771655</v>
      </c>
      <c r="I89" s="57">
        <f>H89-Расчет!U106/10</f>
        <v>37.642922583817324</v>
      </c>
      <c r="J89" s="57">
        <f>I89-Расчет!U106/10</f>
        <v>28.232191937862993</v>
      </c>
      <c r="K89" s="57">
        <f>J89-Расчет!U106/10</f>
        <v>18.821461291908662</v>
      </c>
      <c r="L89" s="57">
        <f>K89-Расчет!U106/10</f>
        <v>9.410730645954331</v>
      </c>
      <c r="M89" s="117">
        <f>L89-Расчет!U106/10</f>
        <v>0</v>
      </c>
      <c r="N89" s="109">
        <f>(-1)*(180*_nn1+(-1)^_nn1*ASIN(-(-1)*SIN(Расчет!D106*PI()/180)/(SQRT(_sinfi^2+(_cosfi*COS(Азимут!D89*PI()/180))^2)))*180/PI()+ACOS((_sinfi/(SQRT(_sinfi^2+(_cosfi*COS(Азимут!D89*PI()/180))^2))))*180/PI())</f>
        <v>5.4060938225018447</v>
      </c>
      <c r="O89" s="73">
        <f>(-1)*(180*_nn1+(-1)^_nn1*ASIN(-(-1)*SIN(Расчет!D106*PI()/180)/(SQRT(_sinfi^2+(_cosfi*COS(Азимут!E89*PI()/180))^2)))*180/PI()+ACOS((_sinfi/(SQRT(_sinfi^2+(_cosfi*COS(Азимут!E89*PI()/180))^2))))*180/PI())</f>
        <v>11.465655124814361</v>
      </c>
      <c r="P89" s="73">
        <f>(-1)*(180*_nn1+(-1)^_nn1*ASIN(-(-1)*SIN(Расчет!D106*PI()/180)/(SQRT(_sinfi^2+(_cosfi*COS(Азимут!F89*PI()/180))^2)))*180/PI()+ACOS((_sinfi/(SQRT(_sinfi^2+(_cosfi*COS(Азимут!F89*PI()/180))^2))))*180/PI())</f>
        <v>17.055253195478002</v>
      </c>
      <c r="Q89" s="73">
        <f>(-1)*(180*_nn1+(-1)^_nn1*ASIN(-(-1)*SIN(Расчет!D106*PI()/180)/(SQRT(_sinfi^2+(_cosfi*COS(Азимут!G89*PI()/180))^2)))*180/PI()+ACOS((_sinfi/(SQRT(_sinfi^2+(_cosfi*COS(Азимут!G89*PI()/180))^2))))*180/PI())</f>
        <v>21.980636635229331</v>
      </c>
      <c r="R89" s="73">
        <f>(-1)*(180*_nn1+(-1)^_nn1*ASIN(-(-1)*SIN(Расчет!D106*PI()/180)/(SQRT(_sinfi^2+(_cosfi*COS(Азимут!H89*PI()/180))^2)))*180/PI()+ACOS((_sinfi/(SQRT(_sinfi^2+(_cosfi*COS(Азимут!H89*PI()/180))^2))))*180/PI())</f>
        <v>26.13596968939828</v>
      </c>
      <c r="S89" s="73">
        <f>(-1)*(180*_nn1+(-1)^_nn1*ASIN(-(-1)*SIN(Расчет!D106*PI()/180)/(SQRT(_sinfi^2+(_cosfi*COS(Азимут!I89*PI()/180))^2)))*180/PI()+ACOS((_sinfi/(SQRT(_sinfi^2+(_cosfi*COS(Азимут!I89*PI()/180))^2))))*180/PI())</f>
        <v>29.487003960260978</v>
      </c>
      <c r="T89" s="73">
        <f>(-1)*(180*_nn1+(-1)^_nn1*ASIN(-(-1)*SIN(Расчет!D106*PI()/180)/(SQRT(_sinfi^2+(_cosfi*COS(Азимут!J89*PI()/180))^2)))*180/PI()+ACOS((_sinfi/(SQRT(_sinfi^2+(_cosfi*COS(Азимут!J89*PI()/180))^2))))*180/PI())</f>
        <v>32.044040129809446</v>
      </c>
      <c r="U89" s="73">
        <f>(-1)*(180*_nn1+(-1)^_nn1*ASIN(-(-1)*SIN(Расчет!D106*PI()/180)/(SQRT(_sinfi^2+(_cosfi*COS(Азимут!K89*PI()/180))^2)))*180/PI()+ACOS((_sinfi/(SQRT(_sinfi^2+(_cosfi*COS(Азимут!K89*PI()/180))^2))))*180/PI())</f>
        <v>33.83700540979487</v>
      </c>
      <c r="V89" s="73">
        <f>(-1)*(180*_nn1+(-1)^_nn1*ASIN(-(-1)*SIN(Расчет!D106*PI()/180)/(SQRT(_sinfi^2+(_cosfi*COS(Азимут!L89*PI()/180))^2)))*180/PI()+ACOS((_sinfi/(SQRT(_sinfi^2+(_cosfi*COS(Азимут!L89*PI()/180))^2))))*180/PI())</f>
        <v>34.897588099432511</v>
      </c>
      <c r="W89" s="110">
        <f>(-1)*(180*_nn1+(-1)^_nn1*ASIN(-(-1)*SIN(Расчет!D106*PI()/180)/(SQRT(_sinfi^2+(_cosfi*COS(Азимут!M89*PI()/180))^2)))*180/PI()+ACOS((_sinfi/(SQRT(_sinfi^2+(_cosfi*COS(Азимут!M89*PI()/180))^2))))*180/PI())</f>
        <v>35.248418649944256</v>
      </c>
    </row>
    <row r="90" spans="1:24">
      <c r="A90" s="46">
        <f>Расчет!A107</f>
        <v>86</v>
      </c>
      <c r="B90" s="3" t="str">
        <f>Расчет!B107</f>
        <v>Март</v>
      </c>
      <c r="C90" s="31">
        <f>Расчет!C107</f>
        <v>27</v>
      </c>
      <c r="D90" s="116">
        <f>Расчет!U107-Расчет!U107/10</f>
        <v>85.333442160680889</v>
      </c>
      <c r="E90" s="57">
        <f>D90-Расчет!U107/10</f>
        <v>75.851948587271906</v>
      </c>
      <c r="F90" s="57">
        <f>E90-Расчет!U107/10</f>
        <v>66.370455013862923</v>
      </c>
      <c r="G90" s="57">
        <f>F90-Расчет!U107/10</f>
        <v>56.88896144045394</v>
      </c>
      <c r="H90" s="57">
        <f>G90-Расчет!U107/10</f>
        <v>47.407467867044957</v>
      </c>
      <c r="I90" s="57">
        <f>H90-Расчет!U107/10</f>
        <v>37.925974293635974</v>
      </c>
      <c r="J90" s="57">
        <f>I90-Расчет!U107/10</f>
        <v>28.444480720226988</v>
      </c>
      <c r="K90" s="57">
        <f>J90-Расчет!U107/10</f>
        <v>18.962987146818001</v>
      </c>
      <c r="L90" s="57">
        <f>K90-Расчет!U107/10</f>
        <v>9.4814935734090149</v>
      </c>
      <c r="M90" s="117">
        <f>L90-Расчет!U107/10</f>
        <v>2.8421709430404007E-14</v>
      </c>
      <c r="N90" s="109">
        <f>(-1)*(180*_nn1+(-1)^_nn1*ASIN(-(-1)*SIN(Расчет!D107*PI()/180)/(SQRT(_sinfi^2+(_cosfi*COS(Азимут!D90*PI()/180))^2)))*180/PI()+ACOS((_sinfi/(SQRT(_sinfi^2+(_cosfi*COS(Азимут!D90*PI()/180))^2))))*180/PI())</f>
        <v>5.4552243553102926</v>
      </c>
      <c r="O90" s="73">
        <f>(-1)*(180*_nn1+(-1)^_nn1*ASIN(-(-1)*SIN(Расчет!D107*PI()/180)/(SQRT(_sinfi^2+(_cosfi*COS(Азимут!E90*PI()/180))^2)))*180/PI()+ACOS((_sinfi/(SQRT(_sinfi^2+(_cosfi*COS(Азимут!E90*PI()/180))^2))))*180/PI())</f>
        <v>11.576311602985328</v>
      </c>
      <c r="P90" s="73">
        <f>(-1)*(180*_nn1+(-1)^_nn1*ASIN(-(-1)*SIN(Расчет!D107*PI()/180)/(SQRT(_sinfi^2+(_cosfi*COS(Азимут!F90*PI()/180))^2)))*180/PI()+ACOS((_sinfi/(SQRT(_sinfi^2+(_cosfi*COS(Азимут!F90*PI()/180))^2))))*180/PI())</f>
        <v>17.230748606100576</v>
      </c>
      <c r="Q90" s="73">
        <f>(-1)*(180*_nn1+(-1)^_nn1*ASIN(-(-1)*SIN(Расчет!D107*PI()/180)/(SQRT(_sinfi^2+(_cosfi*COS(Азимут!G90*PI()/180))^2)))*180/PI()+ACOS((_sinfi/(SQRT(_sinfi^2+(_cosfi*COS(Азимут!G90*PI()/180))^2))))*180/PI())</f>
        <v>22.216513669617513</v>
      </c>
      <c r="R90" s="73">
        <f>(-1)*(180*_nn1+(-1)^_nn1*ASIN(-(-1)*SIN(Расчет!D107*PI()/180)/(SQRT(_sinfi^2+(_cosfi*COS(Азимут!H90*PI()/180))^2)))*180/PI()+ACOS((_sinfi/(SQRT(_sinfi^2+(_cosfi*COS(Азимут!H90*PI()/180))^2))))*180/PI())</f>
        <v>26.423017286159308</v>
      </c>
      <c r="S90" s="73">
        <f>(-1)*(180*_nn1+(-1)^_nn1*ASIN(-(-1)*SIN(Расчет!D107*PI()/180)/(SQRT(_sinfi^2+(_cosfi*COS(Азимут!I90*PI()/180))^2)))*180/PI()+ACOS((_sinfi/(SQRT(_sinfi^2+(_cosfi*COS(Азимут!I90*PI()/180))^2))))*180/PI())</f>
        <v>29.814242404073838</v>
      </c>
      <c r="T90" s="73">
        <f>(-1)*(180*_nn1+(-1)^_nn1*ASIN(-(-1)*SIN(Расчет!D107*PI()/180)/(SQRT(_sinfi^2+(_cosfi*COS(Азимут!J90*PI()/180))^2)))*180/PI()+ACOS((_sinfi/(SQRT(_sinfi^2+(_cosfi*COS(Азимут!J90*PI()/180))^2))))*180/PI())</f>
        <v>32.400704328683929</v>
      </c>
      <c r="U90" s="73">
        <f>(-1)*(180*_nn1+(-1)^_nn1*ASIN(-(-1)*SIN(Расчет!D107*PI()/180)/(SQRT(_sinfi^2+(_cosfi*COS(Азимут!K90*PI()/180))^2)))*180/PI()+ACOS((_sinfi/(SQRT(_sinfi^2+(_cosfi*COS(Азимут!K90*PI()/180))^2))))*180/PI())</f>
        <v>34.213428343703299</v>
      </c>
      <c r="V90" s="73">
        <f>(-1)*(180*_nn1+(-1)^_nn1*ASIN(-(-1)*SIN(Расчет!D107*PI()/180)/(SQRT(_sinfi^2+(_cosfi*COS(Азимут!L90*PI()/180))^2)))*180/PI()+ACOS((_sinfi/(SQRT(_sinfi^2+(_cosfi*COS(Азимут!L90*PI()/180))^2))))*180/PI())</f>
        <v>35.285296995583849</v>
      </c>
      <c r="W90" s="110">
        <f>(-1)*(180*_nn1+(-1)^_nn1*ASIN(-(-1)*SIN(Расчет!D107*PI()/180)/(SQRT(_sinfi^2+(_cosfi*COS(Азимут!M90*PI()/180))^2)))*180/PI()+ACOS((_sinfi/(SQRT(_sinfi^2+(_cosfi*COS(Азимут!M90*PI()/180))^2))))*180/PI())</f>
        <v>35.639789107474627</v>
      </c>
    </row>
    <row r="91" spans="1:24">
      <c r="A91" s="46">
        <f>Расчет!A108</f>
        <v>87</v>
      </c>
      <c r="B91" s="3" t="str">
        <f>Расчет!B108</f>
        <v>Март</v>
      </c>
      <c r="C91" s="31">
        <f>Расчет!C108</f>
        <v>28</v>
      </c>
      <c r="D91" s="116">
        <f>Расчет!U108-Расчет!U108/10</f>
        <v>85.970025004446811</v>
      </c>
      <c r="E91" s="57">
        <f>D91-Расчет!U108/10</f>
        <v>76.417800003952721</v>
      </c>
      <c r="F91" s="57">
        <f>E91-Расчет!U108/10</f>
        <v>66.86557500345863</v>
      </c>
      <c r="G91" s="57">
        <f>F91-Расчет!U108/10</f>
        <v>57.31335000296454</v>
      </c>
      <c r="H91" s="57">
        <f>G91-Расчет!U108/10</f>
        <v>47.76112500247045</v>
      </c>
      <c r="I91" s="57">
        <f>H91-Расчет!U108/10</f>
        <v>38.20890000197636</v>
      </c>
      <c r="J91" s="57">
        <f>I91-Расчет!U108/10</f>
        <v>28.65667500148227</v>
      </c>
      <c r="K91" s="57">
        <f>J91-Расчет!U108/10</f>
        <v>19.10445000098818</v>
      </c>
      <c r="L91" s="57">
        <f>K91-Расчет!U108/10</f>
        <v>9.5522250004940901</v>
      </c>
      <c r="M91" s="117">
        <f>L91-Расчет!U108/10</f>
        <v>0</v>
      </c>
      <c r="N91" s="109">
        <f>(-1)*(180*_nn1+(-1)^_nn1*ASIN(-(-1)*SIN(Расчет!D108*PI()/180)/(SQRT(_sinfi^2+(_cosfi*COS(Азимут!D91*PI()/180))^2)))*180/PI()+ACOS((_sinfi/(SQRT(_sinfi^2+(_cosfi*COS(Азимут!D91*PI()/180))^2))))*180/PI())</f>
        <v>5.503533288899888</v>
      </c>
      <c r="O91" s="73">
        <f>(-1)*(180*_nn1+(-1)^_nn1*ASIN(-(-1)*SIN(Расчет!D108*PI()/180)/(SQRT(_sinfi^2+(_cosfi*COS(Азимут!E91*PI()/180))^2)))*180/PI()+ACOS((_sinfi/(SQRT(_sinfi^2+(_cosfi*COS(Азимут!E91*PI()/180))^2))))*180/PI())</f>
        <v>11.685842336986525</v>
      </c>
      <c r="P91" s="73">
        <f>(-1)*(180*_nn1+(-1)^_nn1*ASIN(-(-1)*SIN(Расчет!D108*PI()/180)/(SQRT(_sinfi^2+(_cosfi*COS(Азимут!F91*PI()/180))^2)))*180/PI()+ACOS((_sinfi/(SQRT(_sinfi^2+(_cosfi*COS(Азимут!F91*PI()/180))^2))))*180/PI())</f>
        <v>17.405187929172797</v>
      </c>
      <c r="Q91" s="73">
        <f>(-1)*(180*_nn1+(-1)^_nn1*ASIN(-(-1)*SIN(Расчет!D108*PI()/180)/(SQRT(_sinfi^2+(_cosfi*COS(Азимут!G91*PI()/180))^2)))*180/PI()+ACOS((_sinfi/(SQRT(_sinfi^2+(_cosfi*COS(Азимут!G91*PI()/180))^2))))*180/PI())</f>
        <v>22.451559597664357</v>
      </c>
      <c r="R91" s="73">
        <f>(-1)*(180*_nn1+(-1)^_nn1*ASIN(-(-1)*SIN(Расчет!D108*PI()/180)/(SQRT(_sinfi^2+(_cosfi*COS(Азимут!H91*PI()/180))^2)))*180/PI()+ACOS((_sinfi/(SQRT(_sinfi^2+(_cosfi*COS(Азимут!H91*PI()/180))^2))))*180/PI())</f>
        <v>26.709445766750633</v>
      </c>
      <c r="S91" s="73">
        <f>(-1)*(180*_nn1+(-1)^_nn1*ASIN(-(-1)*SIN(Расчет!D108*PI()/180)/(SQRT(_sinfi^2+(_cosfi*COS(Азимут!I91*PI()/180))^2)))*180/PI()+ACOS((_sinfi/(SQRT(_sinfi^2+(_cosfi*COS(Азимут!I91*PI()/180))^2))))*180/PI())</f>
        <v>30.14098842821906</v>
      </c>
      <c r="T91" s="73">
        <f>(-1)*(180*_nn1+(-1)^_nn1*ASIN(-(-1)*SIN(Расчет!D108*PI()/180)/(SQRT(_sinfi^2+(_cosfi*COS(Азимут!J91*PI()/180))^2)))*180/PI()+ACOS((_sinfi/(SQRT(_sinfi^2+(_cosfi*COS(Азимут!J91*PI()/180))^2))))*180/PI())</f>
        <v>32.756918634152981</v>
      </c>
      <c r="U91" s="73">
        <f>(-1)*(180*_nn1+(-1)^_nn1*ASIN(-(-1)*SIN(Расчет!D108*PI()/180)/(SQRT(_sinfi^2+(_cosfi*COS(Азимут!K91*PI()/180))^2)))*180/PI()+ACOS((_sinfi/(SQRT(_sinfi^2+(_cosfi*COS(Азимут!K91*PI()/180))^2))))*180/PI())</f>
        <v>34.589393467300255</v>
      </c>
      <c r="V91" s="73">
        <f>(-1)*(180*_nn1+(-1)^_nn1*ASIN(-(-1)*SIN(Расчет!D108*PI()/180)/(SQRT(_sinfi^2+(_cosfi*COS(Азимут!L91*PI()/180))^2)))*180/PI()+ACOS((_sinfi/(SQRT(_sinfi^2+(_cosfi*COS(Азимут!L91*PI()/180))^2))))*180/PI())</f>
        <v>35.672526426955329</v>
      </c>
      <c r="W91" s="110">
        <f>(-1)*(180*_nn1+(-1)^_nn1*ASIN(-(-1)*SIN(Расчет!D108*PI()/180)/(SQRT(_sinfi^2+(_cosfi*COS(Азимут!M91*PI()/180))^2)))*180/PI()+ACOS((_sinfi/(SQRT(_sinfi^2+(_cosfi*COS(Азимут!M91*PI()/180))^2))))*180/PI())</f>
        <v>36.030669960991958</v>
      </c>
    </row>
    <row r="92" spans="1:24">
      <c r="A92" s="46">
        <f>Расчет!A109</f>
        <v>88</v>
      </c>
      <c r="B92" s="3" t="str">
        <f>Расчет!B109</f>
        <v>Март</v>
      </c>
      <c r="C92" s="31">
        <f>Расчет!C109</f>
        <v>29</v>
      </c>
      <c r="D92" s="116">
        <f>Расчет!U109-Расчет!U109/10</f>
        <v>86.606231604212383</v>
      </c>
      <c r="E92" s="57">
        <f>D92-Расчет!U109/10</f>
        <v>76.983316981522123</v>
      </c>
      <c r="F92" s="57">
        <f>E92-Расчет!U109/10</f>
        <v>67.360402358831863</v>
      </c>
      <c r="G92" s="57">
        <f>F92-Расчет!U109/10</f>
        <v>57.737487736141603</v>
      </c>
      <c r="H92" s="57">
        <f>G92-Расчет!U109/10</f>
        <v>48.114573113451343</v>
      </c>
      <c r="I92" s="57">
        <f>H92-Расчет!U109/10</f>
        <v>38.491658490761083</v>
      </c>
      <c r="J92" s="57">
        <f>I92-Расчет!U109/10</f>
        <v>28.868743868070819</v>
      </c>
      <c r="K92" s="57">
        <f>J92-Расчет!U109/10</f>
        <v>19.245829245380556</v>
      </c>
      <c r="L92" s="57">
        <f>K92-Расчет!U109/10</f>
        <v>9.622914622690292</v>
      </c>
      <c r="M92" s="117">
        <f>L92-Расчет!U109/10</f>
        <v>2.8421709430404007E-14</v>
      </c>
      <c r="N92" s="109">
        <f>(-1)*(180*_nn1+(-1)^_nn1*ASIN(-(-1)*SIN(Расчет!D109*PI()/180)/(SQRT(_sinfi^2+(_cosfi*COS(Азимут!D92*PI()/180))^2)))*180/PI()+ACOS((_sinfi/(SQRT(_sinfi^2+(_cosfi*COS(Азимут!D92*PI()/180))^2))))*180/PI())</f>
        <v>5.5509945099264826</v>
      </c>
      <c r="O92" s="73">
        <f>(-1)*(180*_nn1+(-1)^_nn1*ASIN(-(-1)*SIN(Расчет!D109*PI()/180)/(SQRT(_sinfi^2+(_cosfi*COS(Азимут!E92*PI()/180))^2)))*180/PI()+ACOS((_sinfi/(SQRT(_sinfi^2+(_cosfi*COS(Азимут!E92*PI()/180))^2))))*180/PI())</f>
        <v>11.794197784134752</v>
      </c>
      <c r="P92" s="73">
        <f>(-1)*(180*_nn1+(-1)^_nn1*ASIN(-(-1)*SIN(Расчет!D109*PI()/180)/(SQRT(_sinfi^2+(_cosfi*COS(Азимут!F92*PI()/180))^2)))*180/PI()+ACOS((_sinfi/(SQRT(_sinfi^2+(_cosfi*COS(Азимут!F92*PI()/180))^2))))*180/PI())</f>
        <v>17.578506394302877</v>
      </c>
      <c r="Q92" s="73">
        <f>(-1)*(180*_nn1+(-1)^_nn1*ASIN(-(-1)*SIN(Расчет!D109*PI()/180)/(SQRT(_sinfi^2+(_cosfi*COS(Азимут!G92*PI()/180))^2)))*180/PI()+ACOS((_sinfi/(SQRT(_sinfi^2+(_cosfi*COS(Азимут!G92*PI()/180))^2))))*180/PI())</f>
        <v>22.685701050321057</v>
      </c>
      <c r="R92" s="73">
        <f>(-1)*(180*_nn1+(-1)^_nn1*ASIN(-(-1)*SIN(Расчет!D109*PI()/180)/(SQRT(_sinfi^2+(_cosfi*COS(Азимут!H92*PI()/180))^2)))*180/PI()+ACOS((_sinfi/(SQRT(_sinfi^2+(_cosfi*COS(Азимут!H92*PI()/180))^2))))*180/PI())</f>
        <v>26.99517591462822</v>
      </c>
      <c r="S92" s="73">
        <f>(-1)*(180*_nn1+(-1)^_nn1*ASIN(-(-1)*SIN(Расчет!D109*PI()/180)/(SQRT(_sinfi^2+(_cosfi*COS(Азимут!I92*PI()/180))^2)))*180/PI()+ACOS((_sinfi/(SQRT(_sinfi^2+(_cosfi*COS(Азимут!I92*PI()/180))^2))))*180/PI())</f>
        <v>30.467157434056901</v>
      </c>
      <c r="T92" s="73">
        <f>(-1)*(180*_nn1+(-1)^_nn1*ASIN(-(-1)*SIN(Расчет!D109*PI()/180)/(SQRT(_sinfi^2+(_cosfi*COS(Азимут!J92*PI()/180))^2)))*180/PI()+ACOS((_sinfi/(SQRT(_sinfi^2+(_cosfi*COS(Азимут!J92*PI()/180))^2))))*180/PI())</f>
        <v>33.112593256024439</v>
      </c>
      <c r="U92" s="73">
        <f>(-1)*(180*_nn1+(-1)^_nn1*ASIN(-(-1)*SIN(Расчет!D109*PI()/180)/(SQRT(_sinfi^2+(_cosfi*COS(Азимут!K92*PI()/180))^2)))*180/PI()+ACOS((_sinfi/(SQRT(_sinfi^2+(_cosfi*COS(Азимут!K92*PI()/180))^2))))*180/PI())</f>
        <v>34.964806618500972</v>
      </c>
      <c r="V92" s="73">
        <f>(-1)*(180*_nn1+(-1)^_nn1*ASIN(-(-1)*SIN(Расчет!D109*PI()/180)/(SQRT(_sinfi^2+(_cosfi*COS(Азимут!L92*PI()/180))^2)))*180/PI()+ACOS((_sinfi/(SQRT(_sinfi^2+(_cosfi*COS(Азимут!L92*PI()/180))^2))))*180/PI())</f>
        <v>36.059179343759524</v>
      </c>
      <c r="W92" s="110">
        <f>(-1)*(180*_nn1+(-1)^_nn1*ASIN(-(-1)*SIN(Расчет!D109*PI()/180)/(SQRT(_sinfi^2+(_cosfi*COS(Азимут!M92*PI()/180))^2)))*180/PI()+ACOS((_sinfi/(SQRT(_sinfi^2+(_cosfi*COS(Азимут!M92*PI()/180))^2))))*180/PI())</f>
        <v>36.42096315658759</v>
      </c>
    </row>
    <row r="93" spans="1:24">
      <c r="A93" s="46">
        <f>Расчет!A110</f>
        <v>89</v>
      </c>
      <c r="B93" s="3" t="str">
        <f>Расчет!B110</f>
        <v>Март</v>
      </c>
      <c r="C93" s="31">
        <f>Расчет!C110</f>
        <v>30</v>
      </c>
      <c r="D93" s="116">
        <f>Расчет!U110-Расчет!U110/10</f>
        <v>87.241968653108685</v>
      </c>
      <c r="E93" s="57">
        <f>D93-Расчет!U110/10</f>
        <v>77.548416580541058</v>
      </c>
      <c r="F93" s="57">
        <f>E93-Расчет!U110/10</f>
        <v>67.854864507973431</v>
      </c>
      <c r="G93" s="57">
        <f>F93-Расчет!U110/10</f>
        <v>58.161312435405804</v>
      </c>
      <c r="H93" s="57">
        <f>G93-Расчет!U110/10</f>
        <v>48.467760362838177</v>
      </c>
      <c r="I93" s="57">
        <f>H93-Расчет!U110/10</f>
        <v>38.77420829027055</v>
      </c>
      <c r="J93" s="57">
        <f>I93-Расчет!U110/10</f>
        <v>29.08065621770292</v>
      </c>
      <c r="K93" s="57">
        <f>J93-Расчет!U110/10</f>
        <v>19.387104145135289</v>
      </c>
      <c r="L93" s="57">
        <f>K93-Расчет!U110/10</f>
        <v>9.6935520725676589</v>
      </c>
      <c r="M93" s="117">
        <f>L93-Расчет!U110/10</f>
        <v>2.8421709430404007E-14</v>
      </c>
      <c r="N93" s="109">
        <f>(-1)*(180*_nn1+(-1)^_nn1*ASIN(-(-1)*SIN(Расчет!D110*PI()/180)/(SQRT(_sinfi^2+(_cosfi*COS(Азимут!D93*PI()/180))^2)))*180/PI()+ACOS((_sinfi/(SQRT(_sinfi^2+(_cosfi*COS(Азимут!D93*PI()/180))^2))))*180/PI())</f>
        <v>5.5975823975011281</v>
      </c>
      <c r="O93" s="73">
        <f>(-1)*(180*_nn1+(-1)^_nn1*ASIN(-(-1)*SIN(Расчет!D110*PI()/180)/(SQRT(_sinfi^2+(_cosfi*COS(Азимут!E93*PI()/180))^2)))*180/PI()+ACOS((_sinfi/(SQRT(_sinfi^2+(_cosfi*COS(Азимут!E93*PI()/180))^2))))*180/PI())</f>
        <v>11.901328814727862</v>
      </c>
      <c r="P93" s="73">
        <f>(-1)*(180*_nn1+(-1)^_nn1*ASIN(-(-1)*SIN(Расчет!D110*PI()/180)/(SQRT(_sinfi^2+(_cosfi*COS(Азимут!F93*PI()/180))^2)))*180/PI()+ACOS((_sinfi/(SQRT(_sinfi^2+(_cosfi*COS(Азимут!F93*PI()/180))^2))))*180/PI())</f>
        <v>17.750639398276718</v>
      </c>
      <c r="Q93" s="73">
        <f>(-1)*(180*_nn1+(-1)^_nn1*ASIN(-(-1)*SIN(Расчет!D110*PI()/180)/(SQRT(_sinfi^2+(_cosfi*COS(Азимут!G93*PI()/180))^2)))*180/PI()+ACOS((_sinfi/(SQRT(_sinfi^2+(_cosfi*COS(Азимут!G93*PI()/180))^2))))*180/PI())</f>
        <v>22.918864655807397</v>
      </c>
      <c r="R93" s="73">
        <f>(-1)*(180*_nn1+(-1)^_nn1*ASIN(-(-1)*SIN(Расчет!D110*PI()/180)/(SQRT(_sinfi^2+(_cosfi*COS(Азимут!H93*PI()/180))^2)))*180/PI()+ACOS((_sinfi/(SQRT(_sinfi^2+(_cosfi*COS(Азимут!H93*PI()/180))^2))))*180/PI())</f>
        <v>27.280128433685917</v>
      </c>
      <c r="S93" s="73">
        <f>(-1)*(180*_nn1+(-1)^_nn1*ASIN(-(-1)*SIN(Расчет!D110*PI()/180)/(SQRT(_sinfi^2+(_cosfi*COS(Азимут!I93*PI()/180))^2)))*180/PI()+ACOS((_sinfi/(SQRT(_sinfi^2+(_cosfi*COS(Азимут!I93*PI()/180))^2))))*180/PI())</f>
        <v>30.792664716394711</v>
      </c>
      <c r="T93" s="73">
        <f>(-1)*(180*_nn1+(-1)^_nn1*ASIN(-(-1)*SIN(Расчет!D110*PI()/180)/(SQRT(_sinfi^2+(_cosfi*COS(Азимут!J93*PI()/180))^2)))*180/PI()+ACOS((_sinfi/(SQRT(_sinfi^2+(_cosfi*COS(Азимут!J93*PI()/180))^2))))*180/PI())</f>
        <v>33.467638296441606</v>
      </c>
      <c r="U93" s="73">
        <f>(-1)*(180*_nn1+(-1)^_nn1*ASIN(-(-1)*SIN(Расчет!D110*PI()/180)/(SQRT(_sinfi^2+(_cosfi*COS(Азимут!K93*PI()/180))^2)))*180/PI()+ACOS((_sinfi/(SQRT(_sinfi^2+(_cosfi*COS(Азимут!K93*PI()/180))^2))))*180/PI())</f>
        <v>35.339573540984247</v>
      </c>
      <c r="V93" s="73">
        <f>(-1)*(180*_nn1+(-1)^_nn1*ASIN(-(-1)*SIN(Расчет!D110*PI()/180)/(SQRT(_sinfi^2+(_cosfi*COS(Азимут!L93*PI()/180))^2)))*180/PI()+ACOS((_sinfi/(SQRT(_sinfi^2+(_cosfi*COS(Азимут!L93*PI()/180))^2))))*180/PI())</f>
        <v>36.445158617896396</v>
      </c>
      <c r="W93" s="110">
        <f>(-1)*(180*_nn1+(-1)^_nn1*ASIN(-(-1)*SIN(Расчет!D110*PI()/180)/(SQRT(_sinfi^2+(_cosfi*COS(Азимут!M93*PI()/180))^2)))*180/PI()+ACOS((_sinfi/(SQRT(_sinfi^2+(_cosfi*COS(Азимут!M93*PI()/180))^2))))*180/PI())</f>
        <v>36.810570568942609</v>
      </c>
    </row>
    <row r="94" spans="1:24">
      <c r="A94" s="46">
        <f>Расчет!A111</f>
        <v>90</v>
      </c>
      <c r="B94" s="3" t="str">
        <f>Расчет!B111</f>
        <v>Март</v>
      </c>
      <c r="C94" s="31">
        <f>Расчет!C111</f>
        <v>31</v>
      </c>
      <c r="D94" s="118">
        <f>Расчет!U111-Расчет!U111/10</f>
        <v>87.877142175488402</v>
      </c>
      <c r="E94" s="57">
        <f>D94-Расчет!U111/10</f>
        <v>78.113015267100806</v>
      </c>
      <c r="F94" s="57">
        <f>E94-Расчет!U111/10</f>
        <v>68.348888358713211</v>
      </c>
      <c r="G94" s="57">
        <f>F94-Расчет!U111/10</f>
        <v>58.584761450325615</v>
      </c>
      <c r="H94" s="57">
        <f>G94-Расчет!U111/10</f>
        <v>48.82063454193802</v>
      </c>
      <c r="I94" s="57">
        <f>H94-Расчет!U111/10</f>
        <v>39.056507633550424</v>
      </c>
      <c r="J94" s="57">
        <f>I94-Расчет!U111/10</f>
        <v>29.292380725162825</v>
      </c>
      <c r="K94" s="57">
        <f>J94-Расчет!U111/10</f>
        <v>19.528253816775226</v>
      </c>
      <c r="L94" s="57">
        <f>K94-Расчет!U111/10</f>
        <v>9.7641269083876274</v>
      </c>
      <c r="M94" s="117">
        <f>L94-Расчет!U111/10</f>
        <v>2.8421709430404007E-14</v>
      </c>
      <c r="N94" s="111">
        <f>IF(D94&gt;90,(-1)*(180*_nn2+(-1)^_nn2*ASIN(-(-1)*SIN(Расчет!D111*PI()/180)/(SQRT(_sinfi^2+(_cosfi*COS(Азимут!D94*PI()/180))^2)))*180/PI()-ACOS((_sinfi/(SQRT(_sinfi^2+(_cosfi*COS(Азимут!D94*PI()/180))^2))))*180/PI()),(-1)*(180*_nn1+(-1)^_nn1*ASIN(-(-1)*SIN(Расчет!D111*PI()/180)/(SQRT(_sinfi^2+(_cosfi*COS(Азимут!D94*PI()/180))^2)))*180/PI()+ACOS((_sinfi/(SQRT(_sinfi^2+(_cosfi*COS(Азимут!D94*PI()/180))^2))))*180/PI()))</f>
        <v>5.6432718520819094</v>
      </c>
      <c r="O94" s="73">
        <f>(-1)*(180*_nn1+(-1)^_nn1*ASIN(-(-1)*SIN(Расчет!D111*PI()/180)/(SQRT(_sinfi^2+(_cosfi*COS(Азимут!E94*PI()/180))^2)))*180/PI()+ACOS((_sinfi/(SQRT(_sinfi^2+(_cosfi*COS(Азимут!E94*PI()/180))^2))))*180/PI())</f>
        <v>12.007186749690106</v>
      </c>
      <c r="P94" s="73">
        <f>(-1)*(180*_nn1+(-1)^_nn1*ASIN(-(-1)*SIN(Расчет!D111*PI()/180)/(SQRT(_sinfi^2+(_cosfi*COS(Азимут!F94*PI()/180))^2)))*180/PI()+ACOS((_sinfi/(SQRT(_sinfi^2+(_cosfi*COS(Азимут!F94*PI()/180))^2))))*180/PI())</f>
        <v>17.921522531323603</v>
      </c>
      <c r="Q94" s="73">
        <f>(-1)*(180*_nn1+(-1)^_nn1*ASIN(-(-1)*SIN(Расчет!D111*PI()/180)/(SQRT(_sinfi^2+(_cosfi*COS(Азимут!G94*PI()/180))^2)))*180/PI()+ACOS((_sinfi/(SQRT(_sinfi^2+(_cosfi*COS(Азимут!G94*PI()/180))^2))))*180/PI())</f>
        <v>23.150977049550477</v>
      </c>
      <c r="R94" s="73">
        <f>(-1)*(180*_nn1+(-1)^_nn1*ASIN(-(-1)*SIN(Расчет!D111*PI()/180)/(SQRT(_sinfi^2+(_cosfi*COS(Азимут!H94*PI()/180))^2)))*180/PI()+ACOS((_sinfi/(SQRT(_sinfi^2+(_cosfi*COS(Азимут!H94*PI()/180))^2))))*180/PI())</f>
        <v>27.564223945767964</v>
      </c>
      <c r="S94" s="73">
        <f>(-1)*(180*_nn1+(-1)^_nn1*ASIN(-(-1)*SIN(Расчет!D111*PI()/180)/(SQRT(_sinfi^2+(_cosfi*COS(Азимут!I94*PI()/180))^2)))*180/PI()+ACOS((_sinfi/(SQRT(_sinfi^2+(_cosfi*COS(Азимут!I94*PI()/180))^2))))*180/PI())</f>
        <v>31.117425454030297</v>
      </c>
      <c r="T94" s="73">
        <f>(-1)*(180*_nn1+(-1)^_nn1*ASIN(-(-1)*SIN(Расчет!D111*PI()/180)/(SQRT(_sinfi^2+(_cosfi*COS(Азимут!J94*PI()/180))^2)))*180/PI()+ACOS((_sinfi/(SQRT(_sinfi^2+(_cosfi*COS(Азимут!J94*PI()/180))^2))))*180/PI())</f>
        <v>33.821963737815054</v>
      </c>
      <c r="U94" s="73">
        <f>(-1)*(180*_nn1+(-1)^_nn1*ASIN(-(-1)*SIN(Расчет!D111*PI()/180)/(SQRT(_sinfi^2+(_cosfi*COS(Азимут!K94*PI()/180))^2)))*180/PI()+ACOS((_sinfi/(SQRT(_sinfi^2+(_cosfi*COS(Азимут!K94*PI()/180))^2))))*180/PI())</f>
        <v>35.7135998720874</v>
      </c>
      <c r="V94" s="73">
        <f>(-1)*(180*_nn1+(-1)^_nn1*ASIN(-(-1)*SIN(Расчет!D111*PI()/180)/(SQRT(_sinfi^2+(_cosfi*COS(Азимут!L94*PI()/180))^2)))*180/PI()+ACOS((_sinfi/(SQRT(_sinfi^2+(_cosfi*COS(Азимут!L94*PI()/180))^2))))*180/PI())</f>
        <v>36.830367031640719</v>
      </c>
      <c r="W94" s="110">
        <f>(-1)*(180*_nn1+(-1)^_nn1*ASIN(-(-1)*SIN(Расчет!D111*PI()/180)/(SQRT(_sinfi^2+(_cosfi*COS(Азимут!M94*PI()/180))^2)))*180/PI()+ACOS((_sinfi/(SQRT(_sinfi^2+(_cosfi*COS(Азимут!M94*PI()/180))^2))))*180/PI())</f>
        <v>37.199393990421839</v>
      </c>
      <c r="X94" s="105"/>
    </row>
    <row r="95" spans="1:24">
      <c r="A95" s="46">
        <f>Расчет!A112</f>
        <v>91</v>
      </c>
      <c r="B95" s="3" t="str">
        <f>Расчет!B112</f>
        <v>Апрель</v>
      </c>
      <c r="C95" s="31">
        <f>Расчет!C112</f>
        <v>1</v>
      </c>
      <c r="D95" s="120">
        <f>Расчет!U112-Расчет!U112/10</f>
        <v>88.511657423255087</v>
      </c>
      <c r="E95" s="57">
        <f>D95-Расчет!U112/10</f>
        <v>78.677028820671183</v>
      </c>
      <c r="F95" s="57">
        <f>E95-Расчет!U112/10</f>
        <v>68.842400218087278</v>
      </c>
      <c r="G95" s="57">
        <f>F95-Расчет!U112/10</f>
        <v>59.00777161550338</v>
      </c>
      <c r="H95" s="57">
        <f>G95-Расчет!U112/10</f>
        <v>49.173143012919482</v>
      </c>
      <c r="I95" s="57">
        <f>H95-Расчет!U112/10</f>
        <v>39.338514410335584</v>
      </c>
      <c r="J95" s="57">
        <f>I95-Расчет!U112/10</f>
        <v>29.503885807751686</v>
      </c>
      <c r="K95" s="57">
        <f>J95-Расчет!U112/10</f>
        <v>19.669257205167789</v>
      </c>
      <c r="L95" s="57">
        <f>K95-Расчет!U112/10</f>
        <v>9.8346286025838889</v>
      </c>
      <c r="M95" s="117">
        <f>L95-Расчет!U112/10</f>
        <v>0</v>
      </c>
      <c r="N95" s="111">
        <f>IF(D95&gt;90,(-1)*(180*_nn2+(-1)^_nn2*ASIN(-(-1)*SIN(Расчет!D112*PI()/180)/(SQRT(_sinfi^2+(_cosfi*COS(Азимут!D95*PI()/180))^2)))*180/PI()-ACOS((_sinfi/(SQRT(_sinfi^2+(_cosfi*COS(Азимут!D95*PI()/180))^2))))*180/PI()),(-1)*(180*_nn1+(-1)^_nn1*ASIN(-(-1)*SIN(Расчет!D112*PI()/180)/(SQRT(_sinfi^2+(_cosfi*COS(Азимут!D95*PI()/180))^2)))*180/PI()+ACOS((_sinfi/(SQRT(_sinfi^2+(_cosfi*COS(Азимут!D95*PI()/180))^2))))*180/PI()))</f>
        <v>5.688038325301136</v>
      </c>
      <c r="O95" s="73">
        <f>(-1)*(180*_nn1+(-1)^_nn1*ASIN(-(-1)*SIN(Расчет!D112*PI()/180)/(SQRT(_sinfi^2+(_cosfi*COS(Азимут!E95*PI()/180))^2)))*180/PI()+ACOS((_sinfi/(SQRT(_sinfi^2+(_cosfi*COS(Азимут!E95*PI()/180))^2))))*180/PI())</f>
        <v>12.11172340035705</v>
      </c>
      <c r="P95" s="73">
        <f>(-1)*(180*_nn1+(-1)^_nn1*ASIN(-(-1)*SIN(Расчет!D112*PI()/180)/(SQRT(_sinfi^2+(_cosfi*COS(Азимут!F95*PI()/180))^2)))*180/PI()+ACOS((_sinfi/(SQRT(_sinfi^2+(_cosfi*COS(Азимут!F95*PI()/180))^2))))*180/PI())</f>
        <v>18.091091605698921</v>
      </c>
      <c r="Q95" s="73">
        <f>(-1)*(180*_nn1+(-1)^_nn1*ASIN(-(-1)*SIN(Расчет!D112*PI()/180)/(SQRT(_sinfi^2+(_cosfi*COS(Азимут!G95*PI()/180))^2)))*180/PI()+ACOS((_sinfi/(SQRT(_sinfi^2+(_cosfi*COS(Азимут!G95*PI()/180))^2))))*180/PI())</f>
        <v>23.381964885858451</v>
      </c>
      <c r="R95" s="73">
        <f>(-1)*(180*_nn1+(-1)^_nn1*ASIN(-(-1)*SIN(Расчет!D112*PI()/180)/(SQRT(_sinfi^2+(_cosfi*COS(Азимут!H95*PI()/180))^2)))*180/PI()+ACOS((_sinfi/(SQRT(_sinfi^2+(_cosfi*COS(Азимут!H95*PI()/180))^2))))*180/PI())</f>
        <v>27.847382989261462</v>
      </c>
      <c r="S95" s="73">
        <f>(-1)*(180*_nn1+(-1)^_nn1*ASIN(-(-1)*SIN(Расчет!D112*PI()/180)/(SQRT(_sinfi^2+(_cosfi*COS(Азимут!I95*PI()/180))^2)))*180/PI()+ACOS((_sinfi/(SQRT(_sinfi^2+(_cosfi*COS(Азимут!I95*PI()/180))^2))))*180/PI())</f>
        <v>31.441354700956452</v>
      </c>
      <c r="T95" s="73">
        <f>(-1)*(180*_nn1+(-1)^_nn1*ASIN(-(-1)*SIN(Расчет!D112*PI()/180)/(SQRT(_sinfi^2+(_cosfi*COS(Азимут!J95*PI()/180))^2)))*180/PI()+ACOS((_sinfi/(SQRT(_sinfi^2+(_cosfi*COS(Азимут!J95*PI()/180))^2))))*180/PI())</f>
        <v>34.175479431235374</v>
      </c>
      <c r="U95" s="73">
        <f>(-1)*(180*_nn1+(-1)^_nn1*ASIN(-(-1)*SIN(Расчет!D112*PI()/180)/(SQRT(_sinfi^2+(_cosfi*COS(Азимут!K95*PI()/180))^2)))*180/PI()+ACOS((_sinfi/(SQRT(_sinfi^2+(_cosfi*COS(Азимут!K95*PI()/180))^2))))*180/PI())</f>
        <v>36.086791131142206</v>
      </c>
      <c r="V95" s="73">
        <f>(-1)*(180*_nn1+(-1)^_nn1*ASIN(-(-1)*SIN(Расчет!D112*PI()/180)/(SQRT(_sinfi^2+(_cosfi*COS(Азимут!L95*PI()/180))^2)))*180/PI()+ACOS((_sinfi/(SQRT(_sinfi^2+(_cosfi*COS(Азимут!L95*PI()/180))^2))))*180/PI())</f>
        <v>37.214707266781915</v>
      </c>
      <c r="W95" s="110">
        <f>(-1)*(180*_nn1+(-1)^_nn1*ASIN(-(-1)*SIN(Расчет!D112*PI()/180)/(SQRT(_sinfi^2+(_cosfi*COS(Азимут!M95*PI()/180))^2)))*180/PI()+ACOS((_sinfi/(SQRT(_sinfi^2+(_cosfi*COS(Азимут!M95*PI()/180))^2))))*180/PI())</f>
        <v>37.587335120629376</v>
      </c>
    </row>
    <row r="96" spans="1:24">
      <c r="A96" s="46">
        <f>Расчет!A113</f>
        <v>92</v>
      </c>
      <c r="B96" s="3" t="str">
        <f>Расчет!B113</f>
        <v>Апрель</v>
      </c>
      <c r="C96" s="31">
        <f>Расчет!C113</f>
        <v>2</v>
      </c>
      <c r="D96" s="120">
        <f>Расчет!U113-Расчет!U113/10</f>
        <v>89.145418770992137</v>
      </c>
      <c r="E96" s="57">
        <f>D96-Расчет!U113/10</f>
        <v>79.240372240881896</v>
      </c>
      <c r="F96" s="57">
        <f>E96-Расчет!U113/10</f>
        <v>69.335325710771656</v>
      </c>
      <c r="G96" s="57">
        <f>F96-Расчет!U113/10</f>
        <v>59.430279180661415</v>
      </c>
      <c r="H96" s="57">
        <f>G96-Расчет!U113/10</f>
        <v>49.525232650551175</v>
      </c>
      <c r="I96" s="57">
        <f>H96-Расчет!U113/10</f>
        <v>39.620186120440934</v>
      </c>
      <c r="J96" s="57">
        <f>I96-Расчет!U113/10</f>
        <v>29.715139590330697</v>
      </c>
      <c r="K96" s="57">
        <f>J96-Расчет!U113/10</f>
        <v>19.81009306022046</v>
      </c>
      <c r="L96" s="57">
        <f>K96-Расчет!U113/10</f>
        <v>9.9050465301102228</v>
      </c>
      <c r="M96" s="117">
        <f>L96-Расчет!U113/10</f>
        <v>-1.4210854715202004E-14</v>
      </c>
      <c r="N96" s="111">
        <f>IF(D96&gt;90,(-1)*(180*_nn2+(-1)^_nn2*ASIN(-(-1)*SIN(Расчет!D113*PI()/180)/(SQRT(_sinfi^2+(_cosfi*COS(Азимут!D96*PI()/180))^2)))*180/PI()-ACOS((_sinfi/(SQRT(_sinfi^2+(_cosfi*COS(Азимут!D96*PI()/180))^2))))*180/PI()),(-1)*(180*_nn1+(-1)^_nn1*ASIN(-(-1)*SIN(Расчет!D113*PI()/180)/(SQRT(_sinfi^2+(_cosfi*COS(Азимут!D96*PI()/180))^2)))*180/PI()+ACOS((_sinfi/(SQRT(_sinfi^2+(_cosfi*COS(Азимут!D96*PI()/180))^2))))*180/PI()))</f>
        <v>5.7318578507602638</v>
      </c>
      <c r="O96" s="73">
        <f>(-1)*(180*_nn1+(-1)^_nn1*ASIN(-(-1)*SIN(Расчет!D113*PI()/180)/(SQRT(_sinfi^2+(_cosfi*COS(Азимут!E96*PI()/180))^2)))*180/PI()+ACOS((_sinfi/(SQRT(_sinfi^2+(_cosfi*COS(Азимут!E96*PI()/180))^2))))*180/PI())</f>
        <v>12.214891110485468</v>
      </c>
      <c r="P96" s="73">
        <f>(-1)*(180*_nn1+(-1)^_nn1*ASIN(-(-1)*SIN(Расчет!D113*PI()/180)/(SQRT(_sinfi^2+(_cosfi*COS(Азимут!F96*PI()/180))^2)))*180/PI()+ACOS((_sinfi/(SQRT(_sinfi^2+(_cosfi*COS(Азимут!F96*PI()/180))^2))))*180/PI())</f>
        <v>18.259282686720837</v>
      </c>
      <c r="Q96" s="73">
        <f>(-1)*(180*_nn1+(-1)^_nn1*ASIN(-(-1)*SIN(Расчет!D113*PI()/180)/(SQRT(_sinfi^2+(_cosfi*COS(Азимут!G96*PI()/180))^2)))*180/PI()+ACOS((_sinfi/(SQRT(_sinfi^2+(_cosfi*COS(Азимут!G96*PI()/180))^2))))*180/PI())</f>
        <v>23.611754851466145</v>
      </c>
      <c r="R96" s="73">
        <f>(-1)*(180*_nn1+(-1)^_nn1*ASIN(-(-1)*SIN(Расчет!D113*PI()/180)/(SQRT(_sinfi^2+(_cosfi*COS(Азимут!H96*PI()/180))^2)))*180/PI()+ACOS((_sinfi/(SQRT(_sinfi^2+(_cosfi*COS(Азимут!H96*PI()/180))^2))))*180/PI())</f>
        <v>28.129526018881336</v>
      </c>
      <c r="S96" s="73">
        <f>(-1)*(180*_nn1+(-1)^_nn1*ASIN(-(-1)*SIN(Расчет!D113*PI()/180)/(SQRT(_sinfi^2+(_cosfi*COS(Азимут!I96*PI()/180))^2)))*180/PI()+ACOS((_sinfi/(SQRT(_sinfi^2+(_cosfi*COS(Азимут!I96*PI()/180))^2))))*180/PI())</f>
        <v>31.764367378316507</v>
      </c>
      <c r="T96" s="73">
        <f>(-1)*(180*_nn1+(-1)^_nn1*ASIN(-(-1)*SIN(Расчет!D113*PI()/180)/(SQRT(_sinfi^2+(_cosfi*COS(Азимут!J96*PI()/180))^2)))*180/PI()+ACOS((_sinfi/(SQRT(_sinfi^2+(_cosfi*COS(Азимут!J96*PI()/180))^2))))*180/PI())</f>
        <v>34.528095085444193</v>
      </c>
      <c r="U96" s="73">
        <f>(-1)*(180*_nn1+(-1)^_nn1*ASIN(-(-1)*SIN(Расчет!D113*PI()/180)/(SQRT(_sinfi^2+(_cosfi*COS(Азимут!K96*PI()/180))^2)))*180/PI()+ACOS((_sinfi/(SQRT(_sinfi^2+(_cosfi*COS(Азимут!K96*PI()/180))^2))))*180/PI())</f>
        <v>36.459052708325061</v>
      </c>
      <c r="V96" s="73">
        <f>(-1)*(180*_nn1+(-1)^_nn1*ASIN(-(-1)*SIN(Расчет!D113*PI()/180)/(SQRT(_sinfi^2+(_cosfi*COS(Азимут!L96*PI()/180))^2)))*180/PI()+ACOS((_sinfi/(SQRT(_sinfi^2+(_cosfi*COS(Азимут!L96*PI()/180))^2))))*180/PI())</f>
        <v>37.598081894284746</v>
      </c>
      <c r="W96" s="110">
        <f>(-1)*(180*_nn1+(-1)^_nn1*ASIN(-(-1)*SIN(Расчет!D113*PI()/180)/(SQRT(_sinfi^2+(_cosfi*COS(Азимут!M96*PI()/180))^2)))*180/PI()+ACOS((_sinfi/(SQRT(_sinfi^2+(_cosfi*COS(Азимут!M96*PI()/180))^2))))*180/PI())</f>
        <v>37.974295556492109</v>
      </c>
    </row>
    <row r="97" spans="1:25">
      <c r="A97" s="58">
        <f>Расчет!A114</f>
        <v>93</v>
      </c>
      <c r="B97" s="63" t="str">
        <f>Расчет!B114</f>
        <v>Апрель</v>
      </c>
      <c r="C97" s="31">
        <f>Расчет!C114</f>
        <v>3</v>
      </c>
      <c r="D97" s="120">
        <f>Расчет!U114-Расчет!U114/10</f>
        <v>89.778329609775369</v>
      </c>
      <c r="E97" s="57">
        <f>D97-Расчет!U114/10</f>
        <v>79.802959653133655</v>
      </c>
      <c r="F97" s="57">
        <f>E97-Расчет!U114/10</f>
        <v>69.827589696491941</v>
      </c>
      <c r="G97" s="57">
        <f>F97-Расчет!U114/10</f>
        <v>59.852219739850234</v>
      </c>
      <c r="H97" s="57">
        <f>G97-Расчет!U114/10</f>
        <v>49.876849783208527</v>
      </c>
      <c r="I97" s="57">
        <f>H97-Расчет!U114/10</f>
        <v>39.90147982656682</v>
      </c>
      <c r="J97" s="57">
        <f>I97-Расчет!U114/10</f>
        <v>29.926109869925114</v>
      </c>
      <c r="K97" s="57">
        <f>J97-Расчет!U114/10</f>
        <v>19.950739913283407</v>
      </c>
      <c r="L97" s="57">
        <f>K97-Расчет!U114/10</f>
        <v>9.9753699566416998</v>
      </c>
      <c r="M97" s="117">
        <f>L97-Расчет!U114/10</f>
        <v>0</v>
      </c>
      <c r="N97" s="111">
        <f>IF(D97&gt;90,(-1)*(180*_nn2+(-1)^_nn2*ASIN(-(-1)*SIN(Расчет!D114*PI()/180)/(SQRT(_sinfi^2+(_cosfi*COS(Азимут!D97*PI()/180))^2)))*180/PI()-ACOS((_sinfi/(SQRT(_sinfi^2+(_cosfi*COS(Азимут!D97*PI()/180))^2))))*180/PI()),(-1)*(180*_nn1+(-1)^_nn1*ASIN(-(-1)*SIN(Расчет!D114*PI()/180)/(SQRT(_sinfi^2+(_cosfi*COS(Азимут!D97*PI()/180))^2)))*180/PI()+ACOS((_sinfi/(SQRT(_sinfi^2+(_cosfi*COS(Азимут!D97*PI()/180))^2))))*180/PI()))</f>
        <v>5.7747070757839083</v>
      </c>
      <c r="O97" s="73">
        <f>(-1)*(180*_nn1+(-1)^_nn1*ASIN(-(-1)*SIN(Расчет!D114*PI()/180)/(SQRT(_sinfi^2+(_cosfi*COS(Азимут!E97*PI()/180))^2)))*180/PI()+ACOS((_sinfi/(SQRT(_sinfi^2+(_cosfi*COS(Азимут!E97*PI()/180))^2))))*180/PI())</f>
        <v>12.316642800565774</v>
      </c>
      <c r="P97" s="73">
        <f>(-1)*(180*_nn1+(-1)^_nn1*ASIN(-(-1)*SIN(Расчет!D114*PI()/180)/(SQRT(_sinfi^2+(_cosfi*COS(Азимут!F97*PI()/180))^2)))*180/PI()+ACOS((_sinfi/(SQRT(_sinfi^2+(_cosfi*COS(Азимут!F97*PI()/180))^2))))*180/PI())</f>
        <v>18.426032126402333</v>
      </c>
      <c r="Q97" s="73">
        <f>(-1)*(180*_nn1+(-1)^_nn1*ASIN(-(-1)*SIN(Расчет!D114*PI()/180)/(SQRT(_sinfi^2+(_cosfi*COS(Азимут!G97*PI()/180))^2)))*180/PI()+ACOS((_sinfi/(SQRT(_sinfi^2+(_cosfi*COS(Азимут!G97*PI()/180))^2))))*180/PI())</f>
        <v>23.840273681093947</v>
      </c>
      <c r="R97" s="73">
        <f>(-1)*(180*_nn1+(-1)^_nn1*ASIN(-(-1)*SIN(Расчет!D114*PI()/180)/(SQRT(_sinfi^2+(_cosfi*COS(Азимут!H97*PI()/180))^2)))*180/PI()+ACOS((_sinfi/(SQRT(_sinfi^2+(_cosfi*COS(Азимут!H97*PI()/180))^2))))*180/PI())</f>
        <v>28.410573406764428</v>
      </c>
      <c r="S97" s="73">
        <f>(-1)*(180*_nn1+(-1)^_nn1*ASIN(-(-1)*SIN(Расчет!D114*PI()/180)/(SQRT(_sinfi^2+(_cosfi*COS(Азимут!I97*PI()/180))^2)))*180/PI()+ACOS((_sinfi/(SQRT(_sinfi^2+(_cosfi*COS(Азимут!I97*PI()/180))^2))))*180/PI())</f>
        <v>32.08637826720468</v>
      </c>
      <c r="T97" s="73">
        <f>(-1)*(180*_nn1+(-1)^_nn1*ASIN(-(-1)*SIN(Расчет!D114*PI()/180)/(SQRT(_sinfi^2+(_cosfi*COS(Азимут!J97*PI()/180))^2)))*180/PI()+ACOS((_sinfi/(SQRT(_sinfi^2+(_cosfi*COS(Азимут!J97*PI()/180))^2))))*180/PI())</f>
        <v>34.879720256443221</v>
      </c>
      <c r="U97" s="73">
        <f>(-1)*(180*_nn1+(-1)^_nn1*ASIN(-(-1)*SIN(Расчет!D114*PI()/180)/(SQRT(_sinfi^2+(_cosfi*COS(Азимут!K97*PI()/180))^2)))*180/PI()+ACOS((_sinfi/(SQRT(_sinfi^2+(_cosfi*COS(Азимут!K97*PI()/180))^2))))*180/PI())</f>
        <v>36.83028985409149</v>
      </c>
      <c r="V97" s="73">
        <f>(-1)*(180*_nn1+(-1)^_nn1*ASIN(-(-1)*SIN(Расчет!D114*PI()/180)/(SQRT(_sinfi^2+(_cosfi*COS(Азимут!L97*PI()/180))^2)))*180/PI()+ACOS((_sinfi/(SQRT(_sinfi^2+(_cosfi*COS(Азимут!L97*PI()/180))^2))))*180/PI())</f>
        <v>37.980393364538884</v>
      </c>
      <c r="W97" s="110">
        <f>(-1)*(180*_nn1+(-1)^_nn1*ASIN(-(-1)*SIN(Расчет!D114*PI()/180)/(SQRT(_sinfi^2+(_cosfi*COS(Азимут!M97*PI()/180))^2)))*180/PI()+ACOS((_sinfi/(SQRT(_sinfi^2+(_cosfi*COS(Азимут!M97*PI()/180))^2))))*180/PI())</f>
        <v>38.360176782939277</v>
      </c>
    </row>
    <row r="98" spans="1:25">
      <c r="A98" s="46">
        <f>Расчет!A115</f>
        <v>94</v>
      </c>
      <c r="B98" s="3" t="str">
        <f>Расчет!B115</f>
        <v>Апрель</v>
      </c>
      <c r="C98" s="31">
        <f>Расчет!C115</f>
        <v>4</v>
      </c>
      <c r="D98" s="120">
        <f>Расчет!U115-Расчет!U115/10</f>
        <v>90.410292239559311</v>
      </c>
      <c r="E98" s="57">
        <f>D98-Расчет!U115/10</f>
        <v>80.364704212941604</v>
      </c>
      <c r="F98" s="57">
        <f>E98-Расчет!U115/10</f>
        <v>70.319116186323896</v>
      </c>
      <c r="G98" s="57">
        <f>F98-Расчет!U115/10</f>
        <v>60.273528159706196</v>
      </c>
      <c r="H98" s="57">
        <f>G98-Расчет!U115/10</f>
        <v>50.227940133088495</v>
      </c>
      <c r="I98" s="57">
        <f>H98-Расчет!U115/10</f>
        <v>40.182352106470795</v>
      </c>
      <c r="J98" s="57">
        <f>I98-Расчет!U115/10</f>
        <v>30.136764079853094</v>
      </c>
      <c r="K98" s="57">
        <f>J98-Расчет!U115/10</f>
        <v>20.091176053235394</v>
      </c>
      <c r="L98" s="57">
        <f>K98-Расчет!U115/10</f>
        <v>10.045588026617693</v>
      </c>
      <c r="M98" s="117">
        <f>L98-Расчет!U115/10</f>
        <v>0</v>
      </c>
      <c r="N98" s="111">
        <f>IF(D98&gt;90,(-1)*(180*_nn2+(-1)^_nn2*ASIN(-(-1)*SIN(Расчет!D115*PI()/180)/(SQRT(_sinfi^2+(_cosfi*COS(Азимут!D98*PI()/180))^2)))*180/PI()-ACOS((_sinfi/(SQRT(_sinfi^2+(_cosfi*COS(Азимут!D98*PI()/180))^2))))*180/PI()),(-1)*(180*_nn1+(-1)^_nn1*ASIN(-(-1)*SIN(Расчет!D115*PI()/180)/(SQRT(_sinfi^2+(_cosfi*COS(Азимут!D98*PI()/180))^2)))*180/PI()+ACOS((_sinfi/(SQRT(_sinfi^2+(_cosfi*COS(Азимут!D98*PI()/180))^2))))*180/PI()))</f>
        <v>5.8165632941653769</v>
      </c>
      <c r="O98" s="73">
        <f>(-1)*(180*_nn1+(-1)^_nn1*ASIN(-(-1)*SIN(Расчет!D115*PI()/180)/(SQRT(_sinfi^2+(_cosfi*COS(Азимут!E98*PI()/180))^2)))*180/PI()+ACOS((_sinfi/(SQRT(_sinfi^2+(_cosfi*COS(Азимут!E98*PI()/180))^2))))*180/PI())</f>
        <v>12.416932014520654</v>
      </c>
      <c r="P98" s="73">
        <f>(-1)*(180*_nn1+(-1)^_nn1*ASIN(-(-1)*SIN(Расчет!D115*PI()/180)/(SQRT(_sinfi^2+(_cosfi*COS(Азимут!F98*PI()/180))^2)))*180/PI()+ACOS((_sinfi/(SQRT(_sinfi^2+(_cosfi*COS(Азимут!F98*PI()/180))^2))))*180/PI())</f>
        <v>18.591276599816979</v>
      </c>
      <c r="Q98" s="73">
        <f>(-1)*(180*_nn1+(-1)^_nn1*ASIN(-(-1)*SIN(Расчет!D115*PI()/180)/(SQRT(_sinfi^2+(_cosfi*COS(Азимут!G98*PI()/180))^2)))*180/PI()+ACOS((_sinfi/(SQRT(_sinfi^2+(_cosfi*COS(Азимут!G98*PI()/180))^2))))*180/PI())</f>
        <v>24.067448175165424</v>
      </c>
      <c r="R98" s="73">
        <f>(-1)*(180*_nn1+(-1)^_nn1*ASIN(-(-1)*SIN(Расчет!D115*PI()/180)/(SQRT(_sinfi^2+(_cosfi*COS(Азимут!H98*PI()/180))^2)))*180/PI()+ACOS((_sinfi/(SQRT(_sinfi^2+(_cosfi*COS(Азимут!H98*PI()/180))^2))))*180/PI())</f>
        <v>28.690445444991184</v>
      </c>
      <c r="S98" s="73">
        <f>(-1)*(180*_nn1+(-1)^_nn1*ASIN(-(-1)*SIN(Расчет!D115*PI()/180)/(SQRT(_sinfi^2+(_cosfi*COS(Азимут!I98*PI()/180))^2)))*180/PI()+ACOS((_sinfi/(SQRT(_sinfi^2+(_cosfi*COS(Азимут!I98*PI()/180))^2))))*180/PI())</f>
        <v>32.407302002406368</v>
      </c>
      <c r="T98" s="73">
        <f>(-1)*(180*_nn1+(-1)^_nn1*ASIN(-(-1)*SIN(Расчет!D115*PI()/180)/(SQRT(_sinfi^2+(_cosfi*COS(Азимут!J98*PI()/180))^2)))*180/PI()+ACOS((_sinfi/(SQRT(_sinfi^2+(_cosfi*COS(Азимут!J98*PI()/180))^2))))*180/PI())</f>
        <v>35.230264337823712</v>
      </c>
      <c r="U98" s="73">
        <f>(-1)*(180*_nn1+(-1)^_nn1*ASIN(-(-1)*SIN(Расчет!D115*PI()/180)/(SQRT(_sinfi^2+(_cosfi*COS(Азимут!K98*PI()/180))^2)))*180/PI()+ACOS((_sinfi/(SQRT(_sinfi^2+(_cosfi*COS(Азимут!K98*PI()/180))^2))))*180/PI())</f>
        <v>37.200407669270589</v>
      </c>
      <c r="V98" s="73">
        <f>(-1)*(180*_nn1+(-1)^_nn1*ASIN(-(-1)*SIN(Расчет!D115*PI()/180)/(SQRT(_sinfi^2+(_cosfi*COS(Азимут!L98*PI()/180))^2)))*180/PI()+ACOS((_sinfi/(SQRT(_sinfi^2+(_cosfi*COS(Азимут!L98*PI()/180))^2))))*180/PI())</f>
        <v>38.361543998267962</v>
      </c>
      <c r="W98" s="110">
        <f>(-1)*(180*_nn1+(-1)^_nn1*ASIN(-(-1)*SIN(Расчет!D115*PI()/180)/(SQRT(_sinfi^2+(_cosfi*COS(Азимут!M98*PI()/180))^2)))*180/PI()+ACOS((_sinfi/(SQRT(_sinfi^2+(_cosfi*COS(Азимут!M98*PI()/180))^2))))*180/PI())</f>
        <v>38.744880164245814</v>
      </c>
    </row>
    <row r="99" spans="1:25">
      <c r="A99" s="46">
        <f>Расчет!A116</f>
        <v>95</v>
      </c>
      <c r="B99" s="3" t="str">
        <f>Расчет!B116</f>
        <v>Апрель</v>
      </c>
      <c r="C99" s="31">
        <f>Расчет!C116</f>
        <v>5</v>
      </c>
      <c r="D99" s="120">
        <f>Расчет!U116-Расчет!U116/10</f>
        <v>91.041207760029039</v>
      </c>
      <c r="E99" s="57">
        <f>D99-Расчет!U116/10</f>
        <v>80.925518008914707</v>
      </c>
      <c r="F99" s="57">
        <f>E99-Расчет!U116/10</f>
        <v>70.809828257800376</v>
      </c>
      <c r="G99" s="57">
        <f>F99-Расчет!U116/10</f>
        <v>60.694138506686038</v>
      </c>
      <c r="H99" s="57">
        <f>G99-Расчет!U116/10</f>
        <v>50.578448755571699</v>
      </c>
      <c r="I99" s="57">
        <f>H99-Расчет!U116/10</f>
        <v>40.462759004457361</v>
      </c>
      <c r="J99" s="57">
        <f>I99-Расчет!U116/10</f>
        <v>30.347069253343022</v>
      </c>
      <c r="K99" s="57">
        <f>J99-Расчет!U116/10</f>
        <v>20.231379502228684</v>
      </c>
      <c r="L99" s="57">
        <f>K99-Расчет!U116/10</f>
        <v>10.115689751114346</v>
      </c>
      <c r="M99" s="117">
        <f>L99-Расчет!U116/10</f>
        <v>0</v>
      </c>
      <c r="N99" s="111">
        <f>IF(D99&gt;90,(-1)*(180*_nn2+(-1)^_nn2*ASIN(-(-1)*SIN(Расчет!D116*PI()/180)/(SQRT(_sinfi^2+(_cosfi*COS(Азимут!D99*PI()/180))^2)))*180/PI()-ACOS((_sinfi/(SQRT(_sinfi^2+(_cosfi*COS(Азимут!D99*PI()/180))^2))))*180/PI()),(-1)*(180*_nn1+(-1)^_nn1*ASIN(-(-1)*SIN(Расчет!D116*PI()/180)/(SQRT(_sinfi^2+(_cosfi*COS(Азимут!D99*PI()/180))^2)))*180/PI()+ACOS((_sinfi/(SQRT(_sinfi^2+(_cosfi*COS(Азимут!D99*PI()/180))^2))))*180/PI()))</f>
        <v>5.8574044798768909</v>
      </c>
      <c r="O99" s="73">
        <f>(-1)*(180*_nn1+(-1)^_nn1*ASIN(-(-1)*SIN(Расчет!D116*PI()/180)/(SQRT(_sinfi^2+(_cosfi*COS(Азимут!E99*PI()/180))^2)))*180/PI()+ACOS((_sinfi/(SQRT(_sinfi^2+(_cosfi*COS(Азимут!E99*PI()/180))^2))))*180/PI())</f>
        <v>12.515712968859162</v>
      </c>
      <c r="P99" s="73">
        <f>(-1)*(180*_nn1+(-1)^_nn1*ASIN(-(-1)*SIN(Расчет!D116*PI()/180)/(SQRT(_sinfi^2+(_cosfi*COS(Азимут!F99*PI()/180))^2)))*180/PI()+ACOS((_sinfi/(SQRT(_sinfi^2+(_cosfi*COS(Азимут!F99*PI()/180))^2))))*180/PI())</f>
        <v>18.754953144340021</v>
      </c>
      <c r="Q99" s="73">
        <f>(-1)*(180*_nn1+(-1)^_nn1*ASIN(-(-1)*SIN(Расчет!D116*PI()/180)/(SQRT(_sinfi^2+(_cosfi*COS(Азимут!G99*PI()/180))^2)))*180/PI()+ACOS((_sinfi/(SQRT(_sinfi^2+(_cosfi*COS(Азимут!G99*PI()/180))^2))))*180/PI())</f>
        <v>24.293205219829645</v>
      </c>
      <c r="R99" s="73">
        <f>(-1)*(180*_nn1+(-1)^_nn1*ASIN(-(-1)*SIN(Расчет!D116*PI()/180)/(SQRT(_sinfi^2+(_cosfi*COS(Азимут!H99*PI()/180))^2)))*180/PI()+ACOS((_sinfi/(SQRT(_sinfi^2+(_cosfi*COS(Азимут!H99*PI()/180))^2))))*180/PI())</f>
        <v>28.969062349658913</v>
      </c>
      <c r="S99" s="73">
        <f>(-1)*(180*_nn1+(-1)^_nn1*ASIN(-(-1)*SIN(Расчет!D116*PI()/180)/(SQRT(_sinfi^2+(_cosfi*COS(Азимут!I99*PI()/180))^2)))*180/PI()+ACOS((_sinfi/(SQRT(_sinfi^2+(_cosfi*COS(Азимут!I99*PI()/180))^2))))*180/PI())</f>
        <v>32.727053067177678</v>
      </c>
      <c r="T99" s="73">
        <f>(-1)*(180*_nn1+(-1)^_nn1*ASIN(-(-1)*SIN(Расчет!D116*PI()/180)/(SQRT(_sinfi^2+(_cosfi*COS(Азимут!J99*PI()/180))^2)))*180/PI()+ACOS((_sinfi/(SQRT(_sinfi^2+(_cosfi*COS(Азимут!J99*PI()/180))^2))))*180/PI())</f>
        <v>35.579636551897238</v>
      </c>
      <c r="U99" s="73">
        <f>(-1)*(180*_nn1+(-1)^_nn1*ASIN(-(-1)*SIN(Расчет!D116*PI()/180)/(SQRT(_sinfi^2+(_cosfi*COS(Азимут!K99*PI()/180))^2)))*180/PI()+ACOS((_sinfi/(SQRT(_sinfi^2+(_cosfi*COS(Азимут!K99*PI()/180))^2))))*180/PI())</f>
        <v>37.569311095892658</v>
      </c>
      <c r="V99" s="73">
        <f>(-1)*(180*_nn1+(-1)^_nn1*ASIN(-(-1)*SIN(Расчет!D116*PI()/180)/(SQRT(_sinfi^2+(_cosfi*COS(Азимут!L99*PI()/180))^2)))*180/PI()+ACOS((_sinfi/(SQRT(_sinfi^2+(_cosfi*COS(Азимут!L99*PI()/180))^2))))*180/PI())</f>
        <v>38.741435978166464</v>
      </c>
      <c r="W99" s="110">
        <f>(-1)*(180*_nn1+(-1)^_nn1*ASIN(-(-1)*SIN(Расчет!D116*PI()/180)/(SQRT(_sinfi^2+(_cosfi*COS(Азимут!M99*PI()/180))^2)))*180/PI()+ACOS((_sinfi/(SQRT(_sinfi^2+(_cosfi*COS(Азимут!M99*PI()/180))^2))))*180/PI())</f>
        <v>39.128306936107862</v>
      </c>
    </row>
    <row r="100" spans="1:25">
      <c r="A100" s="46">
        <f>Расчет!A117</f>
        <v>96</v>
      </c>
      <c r="B100" s="3" t="str">
        <f>Расчет!B117</f>
        <v>Апрель</v>
      </c>
      <c r="C100" s="31">
        <f>Расчет!C117</f>
        <v>6</v>
      </c>
      <c r="D100" s="120">
        <f>Расчет!U117-Расчет!U117/10</f>
        <v>91.670975959812623</v>
      </c>
      <c r="E100" s="57">
        <f>D100-Расчет!U117/10</f>
        <v>81.485311964277884</v>
      </c>
      <c r="F100" s="57">
        <f>E100-Расчет!U117/10</f>
        <v>71.299647968743145</v>
      </c>
      <c r="G100" s="57">
        <f>F100-Расчет!U117/10</f>
        <v>61.113983973208406</v>
      </c>
      <c r="H100" s="57">
        <f>G100-Расчет!U117/10</f>
        <v>50.928319977673667</v>
      </c>
      <c r="I100" s="57">
        <f>H100-Расчет!U117/10</f>
        <v>40.742655982138928</v>
      </c>
      <c r="J100" s="57">
        <f>I100-Расчет!U117/10</f>
        <v>30.556991986604192</v>
      </c>
      <c r="K100" s="57">
        <f>J100-Расчет!U117/10</f>
        <v>20.371327991069457</v>
      </c>
      <c r="L100" s="57">
        <f>K100-Расчет!U117/10</f>
        <v>10.185663995534721</v>
      </c>
      <c r="M100" s="117">
        <f>L100-Расчет!U117/10</f>
        <v>-1.4210854715202004E-14</v>
      </c>
      <c r="N100" s="111">
        <f>IF(D100&gt;90,(-1)*(180*_nn2+(-1)^_nn2*ASIN(-(-1)*SIN(Расчет!D117*PI()/180)/(SQRT(_sinfi^2+(_cosfi*COS(Азимут!D100*PI()/180))^2)))*180/PI()-ACOS((_sinfi/(SQRT(_sinfi^2+(_cosfi*COS(Азимут!D100*PI()/180))^2))))*180/PI()),(-1)*(180*_nn1+(-1)^_nn1*ASIN(-(-1)*SIN(Расчет!D117*PI()/180)/(SQRT(_sinfi^2+(_cosfi*COS(Азимут!D100*PI()/180))^2)))*180/PI()+ACOS((_sinfi/(SQRT(_sinfi^2+(_cosfi*COS(Азимут!D100*PI()/180))^2))))*180/PI()))</f>
        <v>5.8972093217981012</v>
      </c>
      <c r="O100" s="73">
        <f>(-1)*(180*_nn1+(-1)^_nn1*ASIN(-(-1)*SIN(Расчет!D117*PI()/180)/(SQRT(_sinfi^2+(_cosfi*COS(Азимут!E100*PI()/180))^2)))*180/PI()+ACOS((_sinfi/(SQRT(_sinfi^2+(_cosfi*COS(Азимут!E100*PI()/180))^2))))*180/PI())</f>
        <v>12.612940604361313</v>
      </c>
      <c r="P100" s="73">
        <f>(-1)*(180*_nn1+(-1)^_nn1*ASIN(-(-1)*SIN(Расчет!D117*PI()/180)/(SQRT(_sinfi^2+(_cosfi*COS(Азимут!F100*PI()/180))^2)))*180/PI()+ACOS((_sinfi/(SQRT(_sinfi^2+(_cosfi*COS(Азимут!F100*PI()/180))^2))))*180/PI())</f>
        <v>18.916999201905668</v>
      </c>
      <c r="Q100" s="73">
        <f>(-1)*(180*_nn1+(-1)^_nn1*ASIN(-(-1)*SIN(Расчет!D117*PI()/180)/(SQRT(_sinfi^2+(_cosfi*COS(Азимут!G100*PI()/180))^2)))*180/PI()+ACOS((_sinfi/(SQRT(_sinfi^2+(_cosfi*COS(Азимут!G100*PI()/180))^2))))*180/PI())</f>
        <v>24.517471809441048</v>
      </c>
      <c r="R100" s="73">
        <f>(-1)*(180*_nn1+(-1)^_nn1*ASIN(-(-1)*SIN(Расчет!D117*PI()/180)/(SQRT(_sinfi^2+(_cosfi*COS(Азимут!H100*PI()/180))^2)))*180/PI()+ACOS((_sinfi/(SQRT(_sinfi^2+(_cosfi*COS(Азимут!H100*PI()/180))^2))))*180/PI())</f>
        <v>29.24634426663178</v>
      </c>
      <c r="S100" s="73">
        <f>(-1)*(180*_nn1+(-1)^_nn1*ASIN(-(-1)*SIN(Расчет!D117*PI()/180)/(SQRT(_sinfi^2+(_cosfi*COS(Азимут!I100*PI()/180))^2)))*180/PI()+ACOS((_sinfi/(SQRT(_sinfi^2+(_cosfi*COS(Азимут!I100*PI()/180))^2))))*180/PI())</f>
        <v>33.04554578916418</v>
      </c>
      <c r="T100" s="73">
        <f>(-1)*(180*_nn1+(-1)^_nn1*ASIN(-(-1)*SIN(Расчет!D117*PI()/180)/(SQRT(_sinfi^2+(_cosfi*COS(Азимут!J100*PI()/180))^2)))*180/PI()+ACOS((_sinfi/(SQRT(_sinfi^2+(_cosfi*COS(Азимут!J100*PI()/180))^2))))*180/PI())</f>
        <v>35.927745941715244</v>
      </c>
      <c r="U100" s="73">
        <f>(-1)*(180*_nn1+(-1)^_nn1*ASIN(-(-1)*SIN(Расчет!D117*PI()/180)/(SQRT(_sinfi^2+(_cosfi*COS(Азимут!K100*PI()/180))^2)))*180/PI()+ACOS((_sinfi/(SQRT(_sinfi^2+(_cosfi*COS(Азимут!K100*PI()/180))^2))))*180/PI())</f>
        <v>37.936904908826591</v>
      </c>
      <c r="V100" s="73">
        <f>(-1)*(180*_nn1+(-1)^_nn1*ASIN(-(-1)*SIN(Расчет!D117*PI()/180)/(SQRT(_sinfi^2+(_cosfi*COS(Азимут!L100*PI()/180))^2)))*180/PI()+ACOS((_sinfi/(SQRT(_sinfi^2+(_cosfi*COS(Азимут!L100*PI()/180))^2))))*180/PI())</f>
        <v>39.119971341336395</v>
      </c>
      <c r="W100" s="110">
        <f>(-1)*(180*_nn1+(-1)^_nn1*ASIN(-(-1)*SIN(Расчет!D117*PI()/180)/(SQRT(_sinfi^2+(_cosfi*COS(Азимут!M100*PI()/180))^2)))*180/PI()+ACOS((_sinfi/(SQRT(_sinfi^2+(_cosfi*COS(Азимут!M100*PI()/180))^2))))*180/PI())</f>
        <v>39.510358198519498</v>
      </c>
    </row>
    <row r="101" spans="1:25">
      <c r="A101" s="46">
        <f>Расчет!A118</f>
        <v>97</v>
      </c>
      <c r="B101" s="3" t="str">
        <f>Расчет!B118</f>
        <v>Апрель</v>
      </c>
      <c r="C101" s="31">
        <f>Расчет!C118</f>
        <v>7</v>
      </c>
      <c r="D101" s="120">
        <f>Расчет!U118-Расчет!U118/10</f>
        <v>92.299495203956297</v>
      </c>
      <c r="E101" s="57">
        <f>D101-Расчет!U118/10</f>
        <v>82.043995736850036</v>
      </c>
      <c r="F101" s="57">
        <f>E101-Расчет!U118/10</f>
        <v>71.788496269743774</v>
      </c>
      <c r="G101" s="57">
        <f>F101-Расчет!U118/10</f>
        <v>61.53299680263752</v>
      </c>
      <c r="H101" s="57">
        <f>G101-Расчет!U118/10</f>
        <v>51.277497335531265</v>
      </c>
      <c r="I101" s="57">
        <f>H101-Расчет!U118/10</f>
        <v>41.021997868425011</v>
      </c>
      <c r="J101" s="57">
        <f>I101-Расчет!U118/10</f>
        <v>30.766498401318756</v>
      </c>
      <c r="K101" s="57">
        <f>J101-Расчет!U118/10</f>
        <v>20.510998934212502</v>
      </c>
      <c r="L101" s="57">
        <f>K101-Расчет!U118/10</f>
        <v>10.255499467106246</v>
      </c>
      <c r="M101" s="117">
        <f>L101-Расчет!U118/10</f>
        <v>0</v>
      </c>
      <c r="N101" s="111">
        <f>IF(D101&gt;90,(-1)*(180*_nn2+(-1)^_nn2*ASIN(-(-1)*SIN(Расчет!D118*PI()/180)/(SQRT(_sinfi^2+(_cosfi*COS(Азимут!D101*PI()/180))^2)))*180/PI()-ACOS((_sinfi/(SQRT(_sinfi^2+(_cosfi*COS(Азимут!D101*PI()/180))^2))))*180/PI()),(-1)*(180*_nn1+(-1)^_nn1*ASIN(-(-1)*SIN(Расчет!D118*PI()/180)/(SQRT(_sinfi^2+(_cosfi*COS(Азимут!D101*PI()/180))^2)))*180/PI()+ACOS((_sinfi/(SQRT(_sinfi^2+(_cosfi*COS(Азимут!D101*PI()/180))^2))))*180/PI()))</f>
        <v>5.9359572594134704</v>
      </c>
      <c r="O101" s="73">
        <f>(-1)*(180*_nn1+(-1)^_nn1*ASIN(-(-1)*SIN(Расчет!D118*PI()/180)/(SQRT(_sinfi^2+(_cosfi*COS(Азимут!E101*PI()/180))^2)))*180/PI()+ACOS((_sinfi/(SQRT(_sinfi^2+(_cosfi*COS(Азимут!E101*PI()/180))^2))))*180/PI())</f>
        <v>12.708570640356953</v>
      </c>
      <c r="P101" s="73">
        <f>(-1)*(180*_nn1+(-1)^_nn1*ASIN(-(-1)*SIN(Расчет!D118*PI()/180)/(SQRT(_sinfi^2+(_cosfi*COS(Азимут!F101*PI()/180))^2)))*180/PI()+ACOS((_sinfi/(SQRT(_sinfi^2+(_cosfi*COS(Азимут!F101*PI()/180))^2))))*180/PI())</f>
        <v>19.077352664420545</v>
      </c>
      <c r="Q101" s="73">
        <f>(-1)*(180*_nn1+(-1)^_nn1*ASIN(-(-1)*SIN(Расчет!D118*PI()/180)/(SQRT(_sinfi^2+(_cosfi*COS(Азимут!G101*PI()/180))^2)))*180/PI()+ACOS((_sinfi/(SQRT(_sinfi^2+(_cosfi*COS(Азимут!G101*PI()/180))^2))))*180/PI())</f>
        <v>24.740175071647855</v>
      </c>
      <c r="R101" s="73">
        <f>(-1)*(180*_nn1+(-1)^_nn1*ASIN(-(-1)*SIN(Расчет!D118*PI()/180)/(SQRT(_sinfi^2+(_cosfi*COS(Азимут!H101*PI()/180))^2)))*180/PI()+ACOS((_sinfi/(SQRT(_sinfi^2+(_cosfi*COS(Азимут!H101*PI()/180))^2))))*180/PI())</f>
        <v>29.522211279096979</v>
      </c>
      <c r="S101" s="73">
        <f>(-1)*(180*_nn1+(-1)^_nn1*ASIN(-(-1)*SIN(Расчет!D118*PI()/180)/(SQRT(_sinfi^2+(_cosfi*COS(Азимут!I101*PI()/180))^2)))*180/PI()+ACOS((_sinfi/(SQRT(_sinfi^2+(_cosfi*COS(Азимут!I101*PI()/180))^2))))*180/PI())</f>
        <v>33.36269433756317</v>
      </c>
      <c r="T101" s="73">
        <f>(-1)*(180*_nn1+(-1)^_nn1*ASIN(-(-1)*SIN(Расчет!D118*PI()/180)/(SQRT(_sinfi^2+(_cosfi*COS(Азимут!J101*PI()/180))^2)))*180/PI()+ACOS((_sinfi/(SQRT(_sinfi^2+(_cosfi*COS(Азимут!J101*PI()/180))^2))))*180/PI())</f>
        <v>36.274501364062615</v>
      </c>
      <c r="U101" s="73">
        <f>(-1)*(180*_nn1+(-1)^_nn1*ASIN(-(-1)*SIN(Расчет!D118*PI()/180)/(SQRT(_sinfi^2+(_cosfi*COS(Азимут!K101*PI()/180))^2)))*180/PI()+ACOS((_sinfi/(SQRT(_sinfi^2+(_cosfi*COS(Азимут!K101*PI()/180))^2))))*180/PI())</f>
        <v>38.303093708303265</v>
      </c>
      <c r="V101" s="73">
        <f>(-1)*(180*_nn1+(-1)^_nn1*ASIN(-(-1)*SIN(Расчет!D118*PI()/180)/(SQRT(_sinfi^2+(_cosfi*COS(Азимут!L101*PI()/180))^2)))*180/PI()+ACOS((_sinfi/(SQRT(_sinfi^2+(_cosfi*COS(Азимут!L101*PI()/180))^2))))*180/PI())</f>
        <v>39.497051972594363</v>
      </c>
      <c r="W101" s="110">
        <f>(-1)*(180*_nn1+(-1)^_nn1*ASIN(-(-1)*SIN(Расчет!D118*PI()/180)/(SQRT(_sinfi^2+(_cosfi*COS(Азимут!M101*PI()/180))^2)))*180/PI()+ACOS((_sinfi/(SQRT(_sinfi^2+(_cosfi*COS(Азимут!M101*PI()/180))^2))))*180/PI())</f>
        <v>39.890934909519785</v>
      </c>
    </row>
    <row r="102" spans="1:25">
      <c r="A102" s="46">
        <f>Расчет!A119</f>
        <v>98</v>
      </c>
      <c r="B102" s="3" t="str">
        <f>Расчет!B119</f>
        <v>Апрель</v>
      </c>
      <c r="C102" s="31">
        <f>Расчет!C119</f>
        <v>8</v>
      </c>
      <c r="D102" s="120">
        <f>Расчет!U119-Расчет!U119/10</f>
        <v>92.926662319568209</v>
      </c>
      <c r="E102" s="57">
        <f>D102-Расчет!U119/10</f>
        <v>82.601477617393968</v>
      </c>
      <c r="F102" s="57">
        <f>E102-Расчет!U119/10</f>
        <v>72.276292915219727</v>
      </c>
      <c r="G102" s="57">
        <f>F102-Расчет!U119/10</f>
        <v>61.951108213045487</v>
      </c>
      <c r="H102" s="57">
        <f>G102-Расчет!U119/10</f>
        <v>51.625923510871246</v>
      </c>
      <c r="I102" s="57">
        <f>H102-Расчет!U119/10</f>
        <v>41.300738808697005</v>
      </c>
      <c r="J102" s="57">
        <f>I102-Расчет!U119/10</f>
        <v>30.975554106522761</v>
      </c>
      <c r="K102" s="57">
        <f>J102-Расчет!U119/10</f>
        <v>20.650369404348517</v>
      </c>
      <c r="L102" s="57">
        <f>K102-Расчет!U119/10</f>
        <v>10.325184702174273</v>
      </c>
      <c r="M102" s="117">
        <f>L102-Расчет!U119/10</f>
        <v>2.8421709430404007E-14</v>
      </c>
      <c r="N102" s="111">
        <f>IF(D102&gt;90,(-1)*(180*_nn2+(-1)^_nn2*ASIN(-(-1)*SIN(Расчет!D119*PI()/180)/(SQRT(_sinfi^2+(_cosfi*COS(Азимут!D102*PI()/180))^2)))*180/PI()-ACOS((_sinfi/(SQRT(_sinfi^2+(_cosfi*COS(Азимут!D102*PI()/180))^2))))*180/PI()),(-1)*(180*_nn1+(-1)^_nn1*ASIN(-(-1)*SIN(Расчет!D119*PI()/180)/(SQRT(_sinfi^2+(_cosfi*COS(Азимут!D102*PI()/180))^2)))*180/PI()+ACOS((_sinfi/(SQRT(_sinfi^2+(_cosfi*COS(Азимут!D102*PI()/180))^2))))*180/PI()))</f>
        <v>5.9736285195040182</v>
      </c>
      <c r="O102" s="73">
        <f>(-1)*(180*_nn1+(-1)^_nn1*ASIN(-(-1)*SIN(Расчет!D119*PI()/180)/(SQRT(_sinfi^2+(_cosfi*COS(Азимут!E102*PI()/180))^2)))*180/PI()+ACOS((_sinfi/(SQRT(_sinfi^2+(_cosfi*COS(Азимут!E102*PI()/180))^2))))*180/PI())</f>
        <v>12.802559631659818</v>
      </c>
      <c r="P102" s="73">
        <f>(-1)*(180*_nn1+(-1)^_nn1*ASIN(-(-1)*SIN(Расчет!D119*PI()/180)/(SQRT(_sinfi^2+(_cosfi*COS(Азимут!F102*PI()/180))^2)))*180/PI()+ACOS((_sinfi/(SQRT(_sinfi^2+(_cosfi*COS(Азимут!F102*PI()/180))^2))))*180/PI())</f>
        <v>19.235951922469582</v>
      </c>
      <c r="Q102" s="73">
        <f>(-1)*(180*_nn1+(-1)^_nn1*ASIN(-(-1)*SIN(Расчет!D119*PI()/180)/(SQRT(_sinfi^2+(_cosfi*COS(Азимут!G102*PI()/180))^2)))*180/PI()+ACOS((_sinfi/(SQRT(_sinfi^2+(_cosfi*COS(Азимут!G102*PI()/180))^2))))*180/PI())</f>
        <v>24.961242295245711</v>
      </c>
      <c r="R102" s="73">
        <f>(-1)*(180*_nn1+(-1)^_nn1*ASIN(-(-1)*SIN(Расчет!D119*PI()/180)/(SQRT(_sinfi^2+(_cosfi*COS(Азимут!H102*PI()/180))^2)))*180/PI()+ACOS((_sinfi/(SQRT(_sinfi^2+(_cosfi*COS(Азимут!H102*PI()/180))^2))))*180/PI())</f>
        <v>29.79658341706002</v>
      </c>
      <c r="S102" s="73">
        <f>(-1)*(180*_nn1+(-1)^_nn1*ASIN(-(-1)*SIN(Расчет!D119*PI()/180)/(SQRT(_sinfi^2+(_cosfi*COS(Азимут!I102*PI()/180))^2)))*180/PI()+ACOS((_sinfi/(SQRT(_sinfi^2+(_cosfi*COS(Азимут!I102*PI()/180))^2))))*180/PI())</f>
        <v>33.678412721635425</v>
      </c>
      <c r="T102" s="73">
        <f>(-1)*(180*_nn1+(-1)^_nn1*ASIN(-(-1)*SIN(Расчет!D119*PI()/180)/(SQRT(_sinfi^2+(_cosfi*COS(Азимут!J102*PI()/180))^2)))*180/PI()+ACOS((_sinfi/(SQRT(_sinfi^2+(_cosfi*COS(Азимут!J102*PI()/180))^2))))*180/PI())</f>
        <v>36.619811483514326</v>
      </c>
      <c r="U102" s="73">
        <f>(-1)*(180*_nn1+(-1)^_nn1*ASIN(-(-1)*SIN(Расчет!D119*PI()/180)/(SQRT(_sinfi^2+(_cosfi*COS(Азимут!K102*PI()/180))^2)))*180/PI()+ACOS((_sinfi/(SQRT(_sinfi^2+(_cosfi*COS(Азимут!K102*PI()/180))^2))))*180/PI())</f>
        <v>38.667781913403701</v>
      </c>
      <c r="V102" s="73">
        <f>(-1)*(180*_nn1+(-1)^_nn1*ASIN(-(-1)*SIN(Расчет!D119*PI()/180)/(SQRT(_sinfi^2+(_cosfi*COS(Азимут!L102*PI()/180))^2)))*180/PI()+ACOS((_sinfi/(SQRT(_sinfi^2+(_cosfi*COS(Азимут!L102*PI()/180))^2))))*180/PI())</f>
        <v>39.872579598721558</v>
      </c>
      <c r="W102" s="110">
        <f>(-1)*(180*_nn1+(-1)^_nn1*ASIN(-(-1)*SIN(Расчет!D119*PI()/180)/(SQRT(_sinfi^2+(_cosfi*COS(Азимут!M102*PI()/180))^2)))*180/PI()+ACOS((_sinfi/(SQRT(_sinfi^2+(_cosfi*COS(Азимут!M102*PI()/180))^2))))*180/PI())</f>
        <v>40.269937879880843</v>
      </c>
    </row>
    <row r="103" spans="1:25">
      <c r="A103" s="46">
        <f>Расчет!A120</f>
        <v>99</v>
      </c>
      <c r="B103" s="3" t="str">
        <f>Расчет!B120</f>
        <v>Апрель</v>
      </c>
      <c r="C103" s="31">
        <f>Расчет!C120</f>
        <v>9</v>
      </c>
      <c r="D103" s="120">
        <f>Расчет!U120-Расчет!U120/10</f>
        <v>93.552372479544971</v>
      </c>
      <c r="E103" s="57">
        <f>D103-Расчет!U120/10</f>
        <v>83.157664426262201</v>
      </c>
      <c r="F103" s="57">
        <f>E103-Расчет!U120/10</f>
        <v>72.762956372979431</v>
      </c>
      <c r="G103" s="57">
        <f>F103-Расчет!U120/10</f>
        <v>62.368248319696661</v>
      </c>
      <c r="H103" s="57">
        <f>G103-Расчет!U120/10</f>
        <v>51.973540266413892</v>
      </c>
      <c r="I103" s="57">
        <f>H103-Расчет!U120/10</f>
        <v>41.578832213131122</v>
      </c>
      <c r="J103" s="57">
        <f>I103-Расчет!U120/10</f>
        <v>31.184124159848349</v>
      </c>
      <c r="K103" s="57">
        <f>J103-Расчет!U120/10</f>
        <v>20.789416106565575</v>
      </c>
      <c r="L103" s="57">
        <f>K103-Расчет!U120/10</f>
        <v>10.394708053282802</v>
      </c>
      <c r="M103" s="117">
        <f>L103-Расчет!U120/10</f>
        <v>2.8421709430404007E-14</v>
      </c>
      <c r="N103" s="111">
        <f>IF(D103&gt;90,(-1)*(180*_nn2+(-1)^_nn2*ASIN(-(-1)*SIN(Расчет!D120*PI()/180)/(SQRT(_sinfi^2+(_cosfi*COS(Азимут!D103*PI()/180))^2)))*180/PI()-ACOS((_sinfi/(SQRT(_sinfi^2+(_cosfi*COS(Азимут!D103*PI()/180))^2))))*180/PI()),(-1)*(180*_nn1+(-1)^_nn1*ASIN(-(-1)*SIN(Расчет!D120*PI()/180)/(SQRT(_sinfi^2+(_cosfi*COS(Азимут!D103*PI()/180))^2)))*180/PI()+ACOS((_sinfi/(SQRT(_sinfi^2+(_cosfi*COS(Азимут!D103*PI()/180))^2))))*180/PI()))</f>
        <v>6.0102041538187336</v>
      </c>
      <c r="O103" s="73">
        <f>(-1)*(180*_nn1+(-1)^_nn1*ASIN(-(-1)*SIN(Расчет!D120*PI()/180)/(SQRT(_sinfi^2+(_cosfi*COS(Азимут!E103*PI()/180))^2)))*180/PI()+ACOS((_sinfi/(SQRT(_sinfi^2+(_cosfi*COS(Азимут!E103*PI()/180))^2))))*180/PI())</f>
        <v>12.894865028210575</v>
      </c>
      <c r="P103" s="73">
        <f>(-1)*(180*_nn1+(-1)^_nn1*ASIN(-(-1)*SIN(Расчет!D120*PI()/180)/(SQRT(_sinfi^2+(_cosfi*COS(Азимут!F103*PI()/180))^2)))*180/PI()+ACOS((_sinfi/(SQRT(_sinfi^2+(_cosfi*COS(Азимут!F103*PI()/180))^2))))*180/PI())</f>
        <v>19.392735917453052</v>
      </c>
      <c r="Q103" s="73">
        <f>(-1)*(180*_nn1+(-1)^_nn1*ASIN(-(-1)*SIN(Расчет!D120*PI()/180)/(SQRT(_sinfi^2+(_cosfi*COS(Азимут!G103*PI()/180))^2)))*180/PI()+ACOS((_sinfi/(SQRT(_sinfi^2+(_cosfi*COS(Азимут!G103*PI()/180))^2))))*180/PI())</f>
        <v>25.180600960952574</v>
      </c>
      <c r="R103" s="73">
        <f>(-1)*(180*_nn1+(-1)^_nn1*ASIN(-(-1)*SIN(Расчет!D120*PI()/180)/(SQRT(_sinfi^2+(_cosfi*COS(Азимут!H103*PI()/180))^2)))*180/PI()+ACOS((_sinfi/(SQRT(_sinfi^2+(_cosfi*COS(Азимут!H103*PI()/180))^2))))*180/PI())</f>
        <v>30.069380668913283</v>
      </c>
      <c r="S103" s="73">
        <f>(-1)*(180*_nn1+(-1)^_nn1*ASIN(-(-1)*SIN(Расчет!D120*PI()/180)/(SQRT(_sinfi^2+(_cosfi*COS(Азимут!I103*PI()/180))^2)))*180/PI()+ACOS((_sinfi/(SQRT(_sinfi^2+(_cosfi*COS(Азимут!I103*PI()/180))^2))))*180/PI())</f>
        <v>33.992614790675447</v>
      </c>
      <c r="T103" s="73">
        <f>(-1)*(180*_nn1+(-1)^_nn1*ASIN(-(-1)*SIN(Расчет!D120*PI()/180)/(SQRT(_sinfi^2+(_cosfi*COS(Азимут!J103*PI()/180))^2)))*180/PI()+ACOS((_sinfi/(SQRT(_sinfi^2+(_cosfi*COS(Азимут!J103*PI()/180))^2))))*180/PI())</f>
        <v>36.963584767646296</v>
      </c>
      <c r="U103" s="73">
        <f>(-1)*(180*_nn1+(-1)^_nn1*ASIN(-(-1)*SIN(Расчет!D120*PI()/180)/(SQRT(_sinfi^2+(_cosfi*COS(Азимут!K103*PI()/180))^2)))*180/PI()+ACOS((_sinfi/(SQRT(_sinfi^2+(_cosfi*COS(Азимут!K103*PI()/180))^2))))*180/PI())</f>
        <v>39.030873756590751</v>
      </c>
      <c r="V103" s="73">
        <f>(-1)*(180*_nn1+(-1)^_nn1*ASIN(-(-1)*SIN(Расчет!D120*PI()/180)/(SQRT(_sinfi^2+(_cosfi*COS(Азимут!L103*PI()/180))^2)))*180/PI()+ACOS((_sinfi/(SQRT(_sinfi^2+(_cosfi*COS(Азимут!L103*PI()/180))^2))))*180/PI())</f>
        <v>40.246455783728635</v>
      </c>
      <c r="W103" s="110">
        <f>(-1)*(180*_nn1+(-1)^_nn1*ASIN(-(-1)*SIN(Расчет!D120*PI()/180)/(SQRT(_sinfi^2+(_cosfi*COS(Азимут!M103*PI()/180))^2)))*180/PI()+ACOS((_sinfi/(SQRT(_sinfi^2+(_cosfi*COS(Азимут!M103*PI()/180))^2))))*180/PI())</f>
        <v>40.647267768806245</v>
      </c>
    </row>
    <row r="104" spans="1:25">
      <c r="A104" s="46">
        <f>Расчет!A121</f>
        <v>100</v>
      </c>
      <c r="B104" s="3" t="str">
        <f>Расчет!B121</f>
        <v>Апрель</v>
      </c>
      <c r="C104" s="31">
        <f>Расчет!C121</f>
        <v>10</v>
      </c>
      <c r="D104" s="120">
        <f>Расчет!U121-Расчет!U121/10</f>
        <v>94.176519084302356</v>
      </c>
      <c r="E104" s="57">
        <f>D104-Расчет!U121/10</f>
        <v>83.712461408268766</v>
      </c>
      <c r="F104" s="57">
        <f>E104-Расчет!U121/10</f>
        <v>73.248403732235175</v>
      </c>
      <c r="G104" s="57">
        <f>F104-Расчет!U121/10</f>
        <v>62.784346056201585</v>
      </c>
      <c r="H104" s="57">
        <f>G104-Расчет!U121/10</f>
        <v>52.320288380167995</v>
      </c>
      <c r="I104" s="57">
        <f>H104-Расчет!U121/10</f>
        <v>41.856230704134404</v>
      </c>
      <c r="J104" s="57">
        <f>I104-Расчет!U121/10</f>
        <v>31.39217302810081</v>
      </c>
      <c r="K104" s="57">
        <f>J104-Расчет!U121/10</f>
        <v>20.928115352067216</v>
      </c>
      <c r="L104" s="57">
        <f>K104-Расчет!U121/10</f>
        <v>10.464057676033622</v>
      </c>
      <c r="M104" s="117">
        <f>L104-Расчет!U121/10</f>
        <v>2.8421709430404007E-14</v>
      </c>
      <c r="N104" s="111">
        <f>IF(D104&gt;90,(-1)*(180*_nn2+(-1)^_nn2*ASIN(-(-1)*SIN(Расчет!D121*PI()/180)/(SQRT(_sinfi^2+(_cosfi*COS(Азимут!D104*PI()/180))^2)))*180/PI()-ACOS((_sinfi/(SQRT(_sinfi^2+(_cosfi*COS(Азимут!D104*PI()/180))^2))))*180/PI()),(-1)*(180*_nn1+(-1)^_nn1*ASIN(-(-1)*SIN(Расчет!D121*PI()/180)/(SQRT(_sinfi^2+(_cosfi*COS(Азимут!D104*PI()/180))^2)))*180/PI()+ACOS((_sinfi/(SQRT(_sinfi^2+(_cosfi*COS(Азимут!D104*PI()/180))^2))))*180/PI()))</f>
        <v>6.0456660777108198</v>
      </c>
      <c r="O104" s="73">
        <f>(-1)*(180*_nn1+(-1)^_nn1*ASIN(-(-1)*SIN(Расчет!D121*PI()/180)/(SQRT(_sinfi^2+(_cosfi*COS(Азимут!E104*PI()/180))^2)))*180/PI()+ACOS((_sinfi/(SQRT(_sinfi^2+(_cosfi*COS(Азимут!E104*PI()/180))^2))))*180/PI())</f>
        <v>12.985445237472646</v>
      </c>
      <c r="P104" s="73">
        <f>(-1)*(180*_nn1+(-1)^_nn1*ASIN(-(-1)*SIN(Расчет!D121*PI()/180)/(SQRT(_sinfi^2+(_cosfi*COS(Азимут!F104*PI()/180))^2)))*180/PI()+ACOS((_sinfi/(SQRT(_sinfi^2+(_cosfi*COS(Азимут!F104*PI()/180))^2))))*180/PI())</f>
        <v>19.547644197284257</v>
      </c>
      <c r="Q104" s="73">
        <f>(-1)*(180*_nn1+(-1)^_nn1*ASIN(-(-1)*SIN(Расчет!D121*PI()/180)/(SQRT(_sinfi^2+(_cosfi*COS(Азимут!G104*PI()/180))^2)))*180/PI()+ACOS((_sinfi/(SQRT(_sinfi^2+(_cosfi*COS(Азимут!G104*PI()/180))^2))))*180/PI())</f>
        <v>25.398178775262636</v>
      </c>
      <c r="R104" s="73">
        <f>(-1)*(180*_nn1+(-1)^_nn1*ASIN(-(-1)*SIN(Расчет!D121*PI()/180)/(SQRT(_sinfi^2+(_cosfi*COS(Азимут!H104*PI()/180))^2)))*180/PI()+ACOS((_sinfi/(SQRT(_sinfi^2+(_cosfi*COS(Азимут!H104*PI()/180))^2))))*180/PI())</f>
        <v>30.340522995215991</v>
      </c>
      <c r="S104" s="73">
        <f>(-1)*(180*_nn1+(-1)^_nn1*ASIN(-(-1)*SIN(Расчет!D121*PI()/180)/(SQRT(_sinfi^2+(_cosfi*COS(Азимут!I104*PI()/180))^2)))*180/PI()+ACOS((_sinfi/(SQRT(_sinfi^2+(_cosfi*COS(Азимут!I104*PI()/180))^2))))*180/PI())</f>
        <v>34.305214235550892</v>
      </c>
      <c r="T104" s="73">
        <f>(-1)*(180*_nn1+(-1)^_nn1*ASIN(-(-1)*SIN(Расчет!D121*PI()/180)/(SQRT(_sinfi^2+(_cosfi*COS(Азимут!J104*PI()/180))^2)))*180/PI()+ACOS((_sinfi/(SQRT(_sinfi^2+(_cosfi*COS(Азимут!J104*PI()/180))^2))))*180/PI())</f>
        <v>37.305729483492371</v>
      </c>
      <c r="U104" s="73">
        <f>(-1)*(180*_nn1+(-1)^_nn1*ASIN(-(-1)*SIN(Расчет!D121*PI()/180)/(SQRT(_sinfi^2+(_cosfi*COS(Азимут!K104*PI()/180))^2)))*180/PI()+ACOS((_sinfi/(SQRT(_sinfi^2+(_cosfi*COS(Азимут!K104*PI()/180))^2))))*180/PI())</f>
        <v>39.392273279365099</v>
      </c>
      <c r="V104" s="73">
        <f>(-1)*(180*_nn1+(-1)^_nn1*ASIN(-(-1)*SIN(Расчет!D121*PI()/180)/(SQRT(_sinfi^2+(_cosfi*COS(Азимут!L104*PI()/180))^2)))*180/PI()+ACOS((_sinfi/(SQRT(_sinfi^2+(_cosfi*COS(Азимут!L104*PI()/180))^2))))*180/PI())</f>
        <v>40.618581925209611</v>
      </c>
      <c r="W104" s="110">
        <f>(-1)*(180*_nn1+(-1)^_nn1*ASIN(-(-1)*SIN(Расчет!D121*PI()/180)/(SQRT(_sinfi^2+(_cosfi*COS(Азимут!M104*PI()/180))^2)))*180/PI()+ACOS((_sinfi/(SQRT(_sinfi^2+(_cosfi*COS(Азимут!M104*PI()/180))^2))))*180/PI())</f>
        <v>41.022825080711556</v>
      </c>
    </row>
    <row r="105" spans="1:25">
      <c r="A105" s="46">
        <f>Расчет!A122</f>
        <v>101</v>
      </c>
      <c r="B105" s="3" t="str">
        <f>Расчет!B122</f>
        <v>Апрель</v>
      </c>
      <c r="C105" s="31">
        <f>Расчет!C122</f>
        <v>11</v>
      </c>
      <c r="D105" s="120">
        <f>Расчет!U122-Расчет!U122/10</f>
        <v>94.79899364144174</v>
      </c>
      <c r="E105" s="57">
        <f>D105-Расчет!U122/10</f>
        <v>84.265772125725988</v>
      </c>
      <c r="F105" s="57">
        <f>E105-Расчет!U122/10</f>
        <v>73.732550610010236</v>
      </c>
      <c r="G105" s="57">
        <f>F105-Расчет!U122/10</f>
        <v>63.199329094294484</v>
      </c>
      <c r="H105" s="57">
        <f>G105-Расчет!U122/10</f>
        <v>52.666107578578732</v>
      </c>
      <c r="I105" s="57">
        <f>H105-Расчет!U122/10</f>
        <v>42.13288606286298</v>
      </c>
      <c r="J105" s="57">
        <f>I105-Расчет!U122/10</f>
        <v>31.599664547147231</v>
      </c>
      <c r="K105" s="57">
        <f>J105-Расчет!U122/10</f>
        <v>21.066443031431483</v>
      </c>
      <c r="L105" s="57">
        <f>K105-Расчет!U122/10</f>
        <v>10.533221515715734</v>
      </c>
      <c r="M105" s="117">
        <f>L105-Расчет!U122/10</f>
        <v>-1.4210854715202004E-14</v>
      </c>
      <c r="N105" s="111">
        <f>IF(D105&gt;90,(-1)*(180*_nn2+(-1)^_nn2*ASIN(-(-1)*SIN(Расчет!D122*PI()/180)/(SQRT(_sinfi^2+(_cosfi*COS(Азимут!D105*PI()/180))^2)))*180/PI()-ACOS((_sinfi/(SQRT(_sinfi^2+(_cosfi*COS(Азимут!D105*PI()/180))^2))))*180/PI()),(-1)*(180*_nn1+(-1)^_nn1*ASIN(-(-1)*SIN(Расчет!D122*PI()/180)/(SQRT(_sinfi^2+(_cosfi*COS(Азимут!D105*PI()/180))^2)))*180/PI()+ACOS((_sinfi/(SQRT(_sinfi^2+(_cosfi*COS(Азимут!D105*PI()/180))^2))))*180/PI()))</f>
        <v>6.0799971097264063</v>
      </c>
      <c r="O105" s="73">
        <f>(-1)*(180*_nn1+(-1)^_nn1*ASIN(-(-1)*SIN(Расчет!D122*PI()/180)/(SQRT(_sinfi^2+(_cosfi*COS(Азимут!E105*PI()/180))^2)))*180/PI()+ACOS((_sinfi/(SQRT(_sinfi^2+(_cosfi*COS(Азимут!E105*PI()/180))^2))))*180/PI())</f>
        <v>13.074259689624057</v>
      </c>
      <c r="P105" s="73">
        <f>(-1)*(180*_nn1+(-1)^_nn1*ASIN(-(-1)*SIN(Расчет!D122*PI()/180)/(SQRT(_sinfi^2+(_cosfi*COS(Азимут!F105*PI()/180))^2)))*180/PI()+ACOS((_sinfi/(SQRT(_sinfi^2+(_cosfi*COS(Азимут!F105*PI()/180))^2))))*180/PI())</f>
        <v>19.700616975775688</v>
      </c>
      <c r="Q105" s="73">
        <f>(-1)*(180*_nn1+(-1)^_nn1*ASIN(-(-1)*SIN(Расчет!D122*PI()/180)/(SQRT(_sinfi^2+(_cosfi*COS(Азимут!G105*PI()/180))^2)))*180/PI()+ACOS((_sinfi/(SQRT(_sinfi^2+(_cosfi*COS(Азимут!G105*PI()/180))^2))))*180/PI())</f>
        <v>25.613903707537645</v>
      </c>
      <c r="R105" s="73">
        <f>(-1)*(180*_nn1+(-1)^_nn1*ASIN(-(-1)*SIN(Расчет!D122*PI()/180)/(SQRT(_sinfi^2+(_cosfi*COS(Азимут!H105*PI()/180))^2)))*180/PI()+ACOS((_sinfi/(SQRT(_sinfi^2+(_cosfi*COS(Азимут!H105*PI()/180))^2))))*180/PI())</f>
        <v>30.609930344825671</v>
      </c>
      <c r="S105" s="73">
        <f>(-1)*(180*_nn1+(-1)^_nn1*ASIN(-(-1)*SIN(Расчет!D122*PI()/180)/(SQRT(_sinfi^2+(_cosfi*COS(Азимут!I105*PI()/180))^2)))*180/PI()+ACOS((_sinfi/(SQRT(_sinfi^2+(_cosfi*COS(Азимут!I105*PI()/180))^2))))*180/PI())</f>
        <v>34.616124591925598</v>
      </c>
      <c r="T105" s="73">
        <f>(-1)*(180*_nn1+(-1)^_nn1*ASIN(-(-1)*SIN(Расчет!D122*PI()/180)/(SQRT(_sinfi^2+(_cosfi*COS(Азимут!J105*PI()/180))^2)))*180/PI()+ACOS((_sinfi/(SQRT(_sinfi^2+(_cosfi*COS(Азимут!J105*PI()/180))^2))))*180/PI())</f>
        <v>37.646153695341752</v>
      </c>
      <c r="U105" s="73">
        <f>(-1)*(180*_nn1+(-1)^_nn1*ASIN(-(-1)*SIN(Расчет!D122*PI()/180)/(SQRT(_sinfi^2+(_cosfi*COS(Азимут!K105*PI()/180))^2)))*180/PI()+ACOS((_sinfi/(SQRT(_sinfi^2+(_cosfi*COS(Азимут!K105*PI()/180))^2))))*180/PI())</f>
        <v>39.751884329127535</v>
      </c>
      <c r="V105" s="73">
        <f>(-1)*(180*_nn1+(-1)^_nn1*ASIN(-(-1)*SIN(Расчет!D122*PI()/180)/(SQRT(_sinfi^2+(_cosfi*COS(Азимут!L105*PI()/180))^2)))*180/PI()+ACOS((_sinfi/(SQRT(_sinfi^2+(_cosfi*COS(Азимут!L105*PI()/180))^2))))*180/PI())</f>
        <v>40.98885925185786</v>
      </c>
      <c r="W105" s="110">
        <f>(-1)*(180*_nn1+(-1)^_nn1*ASIN(-(-1)*SIN(Расчет!D122*PI()/180)/(SQRT(_sinfi^2+(_cosfi*COS(Азимут!M105*PI()/180))^2)))*180/PI()+ACOS((_sinfi/(SQRT(_sinfi^2+(_cosfi*COS(Азимут!M105*PI()/180))^2))))*180/PI())</f>
        <v>41.3965101631577</v>
      </c>
    </row>
    <row r="106" spans="1:25">
      <c r="A106" s="58">
        <f>Расчет!A123</f>
        <v>102</v>
      </c>
      <c r="B106" s="63" t="str">
        <f>Расчет!B123</f>
        <v>Апрель</v>
      </c>
      <c r="C106" s="127">
        <f>Расчет!C123</f>
        <v>12</v>
      </c>
      <c r="D106" s="120">
        <f>Расчет!U123-Расчет!U123/10</f>
        <v>95.419685643294429</v>
      </c>
      <c r="E106" s="57">
        <f>D106-Расчет!U123/10</f>
        <v>84.817498349595041</v>
      </c>
      <c r="F106" s="57">
        <f>E106-Расчет!U123/10</f>
        <v>74.215311055895654</v>
      </c>
      <c r="G106" s="57">
        <f>F106-Расчет!U123/10</f>
        <v>63.613123762196274</v>
      </c>
      <c r="H106" s="57">
        <f>G106-Расчет!U123/10</f>
        <v>53.010936468496894</v>
      </c>
      <c r="I106" s="57">
        <f>H106-Расчет!U123/10</f>
        <v>42.408749174797514</v>
      </c>
      <c r="J106" s="57">
        <f>I106-Расчет!U123/10</f>
        <v>31.806561881098133</v>
      </c>
      <c r="K106" s="57">
        <f>J106-Расчет!U123/10</f>
        <v>21.204374587398753</v>
      </c>
      <c r="L106" s="57">
        <f>K106-Расчет!U123/10</f>
        <v>10.602187293699371</v>
      </c>
      <c r="M106" s="117">
        <f>L106-Расчет!U123/10</f>
        <v>0</v>
      </c>
      <c r="N106" s="111">
        <f>IF(D106&gt;90,(-1)*(180*_nn2+(-1)^_nn2*ASIN(-(-1)*SIN(Расчет!D123*PI()/180)/(SQRT(_sinfi^2+(_cosfi*COS(Азимут!D106*PI()/180))^2)))*180/PI()-ACOS((_sinfi/(SQRT(_sinfi^2+(_cosfi*COS(Азимут!D106*PI()/180))^2))))*180/PI()),(-1)*(180*_nn1+(-1)^_nn1*ASIN(-(-1)*SIN(Расчет!D123*PI()/180)/(SQRT(_sinfi^2+(_cosfi*COS(Азимут!D106*PI()/180))^2)))*180/PI()+ACOS((_sinfi/(SQRT(_sinfi^2+(_cosfi*COS(Азимут!D106*PI()/180))^2))))*180/PI()))</f>
        <v>6.1131810121210322</v>
      </c>
      <c r="O106" s="73">
        <f>(-1)*(180*_nn1+(-1)^_nn1*ASIN(-(-1)*SIN(Расчет!D123*PI()/180)/(SQRT(_sinfi^2+(_cosfi*COS(Азимут!E106*PI()/180))^2)))*180/PI()+ACOS((_sinfi/(SQRT(_sinfi^2+(_cosfi*COS(Азимут!E106*PI()/180))^2))))*180/PI())</f>
        <v>13.161268905565549</v>
      </c>
      <c r="P106" s="73">
        <f>(-1)*(180*_nn1+(-1)^_nn1*ASIN(-(-1)*SIN(Расчет!D123*PI()/180)/(SQRT(_sinfi^2+(_cosfi*COS(Азимут!F106*PI()/180))^2)))*180/PI()+ACOS((_sinfi/(SQRT(_sinfi^2+(_cosfi*COS(Азимут!F106*PI()/180))^2))))*180/PI())</f>
        <v>19.851595195836694</v>
      </c>
      <c r="Q106" s="73">
        <f>(-1)*(180*_nn1+(-1)^_nn1*ASIN(-(-1)*SIN(Расчет!D123*PI()/180)/(SQRT(_sinfi^2+(_cosfi*COS(Азимут!G106*PI()/180))^2)))*180/PI()+ACOS((_sinfi/(SQRT(_sinfi^2+(_cosfi*COS(Азимут!G106*PI()/180))^2))))*180/PI())</f>
        <v>25.827704030492242</v>
      </c>
      <c r="R106" s="73">
        <f>(-1)*(180*_nn1+(-1)^_nn1*ASIN(-(-1)*SIN(Расчет!D123*PI()/180)/(SQRT(_sinfi^2+(_cosfi*COS(Азимут!H106*PI()/180))^2)))*180/PI()+ACOS((_sinfi/(SQRT(_sinfi^2+(_cosfi*COS(Азимут!H106*PI()/180))^2))))*180/PI())</f>
        <v>30.877522673522094</v>
      </c>
      <c r="S106" s="73">
        <f>(-1)*(180*_nn1+(-1)^_nn1*ASIN(-(-1)*SIN(Расчет!D123*PI()/180)/(SQRT(_sinfi^2+(_cosfi*COS(Азимут!I106*PI()/180))^2)))*180/PI()+ACOS((_sinfi/(SQRT(_sinfi^2+(_cosfi*COS(Азимут!I106*PI()/180))^2))))*180/PI())</f>
        <v>34.925259245281438</v>
      </c>
      <c r="T106" s="73">
        <f>(-1)*(180*_nn1+(-1)^_nn1*ASIN(-(-1)*SIN(Расчет!D123*PI()/180)/(SQRT(_sinfi^2+(_cosfi*COS(Азимут!J106*PI()/180))^2)))*180/PI()+ACOS((_sinfi/(SQRT(_sinfi^2+(_cosfi*COS(Азимут!J106*PI()/180))^2))))*180/PI())</f>
        <v>37.984765263973316</v>
      </c>
      <c r="U106" s="73">
        <f>(-1)*(180*_nn1+(-1)^_nn1*ASIN(-(-1)*SIN(Расчет!D123*PI()/180)/(SQRT(_sinfi^2+(_cosfi*COS(Азимут!K106*PI()/180))^2)))*180/PI()+ACOS((_sinfi/(SQRT(_sinfi^2+(_cosfi*COS(Азимут!K106*PI()/180))^2))))*180/PI())</f>
        <v>40.109610557328779</v>
      </c>
      <c r="V106" s="73">
        <f>(-1)*(180*_nn1+(-1)^_nn1*ASIN(-(-1)*SIN(Расчет!D123*PI()/180)/(SQRT(_sinfi^2+(_cosfi*COS(Азимут!L106*PI()/180))^2)))*180/PI()+ACOS((_sinfi/(SQRT(_sinfi^2+(_cosfi*COS(Азимут!L106*PI()/180))^2))))*180/PI())</f>
        <v>41.357188822219427</v>
      </c>
      <c r="W106" s="110">
        <f>(-1)*(180*_nn1+(-1)^_nn1*ASIN(-(-1)*SIN(Расчет!D123*PI()/180)/(SQRT(_sinfi^2+(_cosfi*COS(Азимут!M106*PI()/180))^2)))*180/PI()+ACOS((_sinfi/(SQRT(_sinfi^2+(_cosfi*COS(Азимут!M106*PI()/180))^2))))*180/PI())</f>
        <v>41.768223206008827</v>
      </c>
      <c r="X106" s="104"/>
      <c r="Y106" s="61"/>
    </row>
    <row r="107" spans="1:25">
      <c r="A107" s="46">
        <f>Расчет!A124</f>
        <v>103</v>
      </c>
      <c r="B107" s="3" t="str">
        <f>Расчет!B124</f>
        <v>Апрель</v>
      </c>
      <c r="C107" s="31">
        <f>Расчет!C124</f>
        <v>13</v>
      </c>
      <c r="D107" s="120">
        <f>Расчет!U124-Расчет!U124/10</f>
        <v>96.038482442298644</v>
      </c>
      <c r="E107" s="16">
        <f>D107-Расчет!U124/10</f>
        <v>85.367539948709904</v>
      </c>
      <c r="F107" s="57">
        <f>E107-Расчет!U124/10</f>
        <v>74.696597455121164</v>
      </c>
      <c r="G107" s="57">
        <f>F107-Расчет!U124/10</f>
        <v>64.025654961532425</v>
      </c>
      <c r="H107" s="57">
        <f>G107-Расчет!U124/10</f>
        <v>53.354712467943685</v>
      </c>
      <c r="I107" s="57">
        <f>H107-Расчет!U124/10</f>
        <v>42.683769974354945</v>
      </c>
      <c r="J107" s="57">
        <f>I107-Расчет!U124/10</f>
        <v>32.012827480766205</v>
      </c>
      <c r="K107" s="57">
        <f>J107-Расчет!U124/10</f>
        <v>21.341884987177465</v>
      </c>
      <c r="L107" s="57">
        <f>K107-Расчет!U124/10</f>
        <v>10.670942493588727</v>
      </c>
      <c r="M107" s="117">
        <f>L107-Расчет!U124/10</f>
        <v>0</v>
      </c>
      <c r="N107" s="111">
        <f>IF(D107&gt;90,(-1)*(180*_nn2+(-1)^_nn2*ASIN(-(-1)*SIN(Расчет!D124*PI()/180)/(SQRT(_sinfi^2+(_cosfi*COS(Азимут!D107*PI()/180))^2)))*180/PI()-ACOS((_sinfi/(SQRT(_sinfi^2+(_cosfi*COS(Азимут!D107*PI()/180))^2))))*180/PI()),(-1)*(180*_nn1+(-1)^_nn1*ASIN(-(-1)*SIN(Расчет!D124*PI()/180)/(SQRT(_sinfi^2+(_cosfi*COS(Азимут!D107*PI()/180))^2)))*180/PI()+ACOS((_sinfi/(SQRT(_sinfi^2+(_cosfi*COS(Азимут!D107*PI()/180))^2))))*180/PI()))</f>
        <v>6.145202532277068</v>
      </c>
      <c r="O107" s="74">
        <f>IF(E107&gt;90,(-1)*(180*_nn2+(-1)^_nn2*ASIN(-(-1)*SIN(Расчет!D124*PI()/180)/(SQRT(_sinfi^2+(_cosfi*COS(Азимут!E107*PI()/180))^2)))*180/PI()-ACOS((_sinfi/(SQRT(_sinfi^2+(_cosfi*COS(Азимут!E107*PI()/180))^2))))*180/PI()),(-1)*(180*_nn1+(-1)^_nn1*ASIN(-(-1)*SIN(Расчет!D124*PI()/180)/(SQRT(_sinfi^2+(_cosfi*COS(Азимут!E107*PI()/180))^2)))*180/PI()+ACOS((_sinfi/(SQRT(_sinfi^2+(_cosfi*COS(Азимут!E107*PI()/180))^2))))*180/PI()))</f>
        <v>13.246434567770024</v>
      </c>
      <c r="P107" s="73">
        <f>(-1)*(180*_nn1+(-1)^_nn1*ASIN(-(-1)*SIN(Расчет!D124*PI()/180)/(SQRT(_sinfi^2+(_cosfi*COS(Азимут!F107*PI()/180))^2)))*180/PI()+ACOS((_sinfi/(SQRT(_sinfi^2+(_cosfi*COS(Азимут!F107*PI()/180))^2))))*180/PI())</f>
        <v>20.000520596594356</v>
      </c>
      <c r="Q107" s="73">
        <f>(-1)*(180*_nn1+(-1)^_nn1*ASIN(-(-1)*SIN(Расчет!D124*PI()/180)/(SQRT(_sinfi^2+(_cosfi*COS(Азимут!G107*PI()/180))^2)))*180/PI()+ACOS((_sinfi/(SQRT(_sinfi^2+(_cosfi*COS(Азимут!G107*PI()/180))^2))))*180/PI())</f>
        <v>26.039508364229619</v>
      </c>
      <c r="R107" s="73">
        <f>(-1)*(180*_nn1+(-1)^_nn1*ASIN(-(-1)*SIN(Расчет!D124*PI()/180)/(SQRT(_sinfi^2+(_cosfi*COS(Азимут!H107*PI()/180))^2)))*180/PI()+ACOS((_sinfi/(SQRT(_sinfi^2+(_cosfi*COS(Азимут!H107*PI()/180))^2))))*180/PI())</f>
        <v>31.14321996526769</v>
      </c>
      <c r="S107" s="73">
        <f>(-1)*(180*_nn1+(-1)^_nn1*ASIN(-(-1)*SIN(Расчет!D124*PI()/180)/(SQRT(_sinfi^2+(_cosfi*COS(Азимут!I107*PI()/180))^2)))*180/PI()+ACOS((_sinfi/(SQRT(_sinfi^2+(_cosfi*COS(Азимут!I107*PI()/180))^2))))*180/PI())</f>
        <v>35.232531437856522</v>
      </c>
      <c r="T107" s="73">
        <f>(-1)*(180*_nn1+(-1)^_nn1*ASIN(-(-1)*SIN(Расчет!D124*PI()/180)/(SQRT(_sinfi^2+(_cosfi*COS(Азимут!J107*PI()/180))^2)))*180/PI()+ACOS((_sinfi/(SQRT(_sinfi^2+(_cosfi*COS(Азимут!J107*PI()/180))^2))))*180/PI())</f>
        <v>38.321471847423936</v>
      </c>
      <c r="U107" s="73">
        <f>(-1)*(180*_nn1+(-1)^_nn1*ASIN(-(-1)*SIN(Расчет!D124*PI()/180)/(SQRT(_sinfi^2+(_cosfi*COS(Азимут!K107*PI()/180))^2)))*180/PI()+ACOS((_sinfi/(SQRT(_sinfi^2+(_cosfi*COS(Азимут!K107*PI()/180))^2))))*180/PI())</f>
        <v>40.465355418992374</v>
      </c>
      <c r="V107" s="73">
        <f>(-1)*(180*_nn1+(-1)^_nn1*ASIN(-(-1)*SIN(Расчет!D124*PI()/180)/(SQRT(_sinfi^2+(_cosfi*COS(Азимут!L107*PI()/180))^2)))*180/PI()+ACOS((_sinfi/(SQRT(_sinfi^2+(_cosfi*COS(Азимут!L107*PI()/180))^2))))*180/PI())</f>
        <v>41.723471524757656</v>
      </c>
      <c r="W107" s="110">
        <f>(-1)*(180*_nn1+(-1)^_nn1*ASIN(-(-1)*SIN(Расчет!D124*PI()/180)/(SQRT(_sinfi^2+(_cosfi*COS(Азимут!M107*PI()/180))^2)))*180/PI()+ACOS((_sinfi/(SQRT(_sinfi^2+(_cosfi*COS(Азимут!M107*PI()/180))^2))))*180/PI())</f>
        <v>42.137864241886575</v>
      </c>
    </row>
    <row r="108" spans="1:25">
      <c r="A108" s="46">
        <f>Расчет!A125</f>
        <v>104</v>
      </c>
      <c r="B108" s="3" t="str">
        <f>Расчет!B125</f>
        <v>Апрель</v>
      </c>
      <c r="C108" s="31">
        <f>Расчет!C125</f>
        <v>14</v>
      </c>
      <c r="D108" s="120">
        <f>Расчет!U125-Расчет!U125/10</f>
        <v>96.655269124178758</v>
      </c>
      <c r="E108" s="59">
        <f>D108-Расчет!U125/10</f>
        <v>85.915794777047779</v>
      </c>
      <c r="F108" s="57">
        <f>E108-Расчет!U125/10</f>
        <v>75.1763204299168</v>
      </c>
      <c r="G108" s="57">
        <f>F108-Расчет!U125/10</f>
        <v>64.43684608278582</v>
      </c>
      <c r="H108" s="57">
        <f>G108-Расчет!U125/10</f>
        <v>53.697371735654848</v>
      </c>
      <c r="I108" s="57">
        <f>H108-Расчет!U125/10</f>
        <v>42.957897388523875</v>
      </c>
      <c r="J108" s="57">
        <f>I108-Расчет!U125/10</f>
        <v>32.218423041392903</v>
      </c>
      <c r="K108" s="57">
        <f>J108-Расчет!U125/10</f>
        <v>21.478948694261931</v>
      </c>
      <c r="L108" s="57">
        <f>K108-Расчет!U125/10</f>
        <v>10.739474347130956</v>
      </c>
      <c r="M108" s="117">
        <f>L108-Расчет!U125/10</f>
        <v>-1.7763568394002505E-14</v>
      </c>
      <c r="N108" s="111">
        <f>IF(D108&gt;90,(-1)*(180*_nn2+(-1)^_nn2*ASIN(-(-1)*SIN(Расчет!D125*PI()/180)/(SQRT(_sinfi^2+(_cosfi*COS(Азимут!D108*PI()/180))^2)))*180/PI()-ACOS((_sinfi/(SQRT(_sinfi^2+(_cosfi*COS(Азимут!D108*PI()/180))^2))))*180/PI()),(-1)*(180*_nn1+(-1)^_nn1*ASIN(-(-1)*SIN(Расчет!D125*PI()/180)/(SQRT(_sinfi^2+(_cosfi*COS(Азимут!D108*PI()/180))^2)))*180/PI()+ACOS((_sinfi/(SQRT(_sinfi^2+(_cosfi*COS(Азимут!D108*PI()/180))^2))))*180/PI()))</f>
        <v>6.1760474449883702</v>
      </c>
      <c r="O108" s="74">
        <f>IF(E108&gt;90,(-1)*(180*_nn2+(-1)^_nn2*ASIN(-(-1)*SIN(Расчет!D125*PI()/180)/(SQRT(_sinfi^2+(_cosfi*COS(Азимут!E108*PI()/180))^2)))*180/PI()-ACOS((_sinfi/(SQRT(_sinfi^2+(_cosfi*COS(Азимут!E108*PI()/180))^2))))*180/PI()),(-1)*(180*_nn1+(-1)^_nn1*ASIN(-(-1)*SIN(Расчет!D125*PI()/180)/(SQRT(_sinfi^2+(_cosfi*COS(Азимут!E108*PI()/180))^2)))*180/PI()+ACOS((_sinfi/(SQRT(_sinfi^2+(_cosfi*COS(Азимут!E108*PI()/180))^2))))*180/PI()))</f>
        <v>13.329719593971674</v>
      </c>
      <c r="P108" s="73">
        <f>(-1)*(180*_nn1+(-1)^_nn1*ASIN(-(-1)*SIN(Расчет!D125*PI()/180)/(SQRT(_sinfi^2+(_cosfi*COS(Азимут!F108*PI()/180))^2)))*180/PI()+ACOS((_sinfi/(SQRT(_sinfi^2+(_cosfi*COS(Азимут!F108*PI()/180))^2))))*180/PI())</f>
        <v>20.147335784544111</v>
      </c>
      <c r="Q108" s="73">
        <f>(-1)*(180*_nn1+(-1)^_nn1*ASIN(-(-1)*SIN(Расчет!D125*PI()/180)/(SQRT(_sinfi^2+(_cosfi*COS(Азимут!G108*PI()/180))^2)))*180/PI()+ACOS((_sinfi/(SQRT(_sinfi^2+(_cosfi*COS(Азимут!G108*PI()/180))^2))))*180/PI())</f>
        <v>26.24924572398038</v>
      </c>
      <c r="R108" s="73">
        <f>(-1)*(180*_nn1+(-1)^_nn1*ASIN(-(-1)*SIN(Расчет!D125*PI()/180)/(SQRT(_sinfi^2+(_cosfi*COS(Азимут!H108*PI()/180))^2)))*180/PI()+ACOS((_sinfi/(SQRT(_sinfi^2+(_cosfi*COS(Азимут!H108*PI()/180))^2))))*180/PI())</f>
        <v>31.406942256246509</v>
      </c>
      <c r="S108" s="73">
        <f>(-1)*(180*_nn1+(-1)^_nn1*ASIN(-(-1)*SIN(Расчет!D125*PI()/180)/(SQRT(_sinfi^2+(_cosfi*COS(Азимут!I108*PI()/180))^2)))*180/PI()+ACOS((_sinfi/(SQRT(_sinfi^2+(_cosfi*COS(Азимут!I108*PI()/180))^2))))*180/PI())</f>
        <v>35.537854277619516</v>
      </c>
      <c r="T108" s="73">
        <f>(-1)*(180*_nn1+(-1)^_nn1*ASIN(-(-1)*SIN(Расчет!D125*PI()/180)/(SQRT(_sinfi^2+(_cosfi*COS(Азимут!J108*PI()/180))^2)))*180/PI()+ACOS((_sinfi/(SQRT(_sinfi^2+(_cosfi*COS(Азимут!J108*PI()/180))^2))))*180/PI())</f>
        <v>38.656180903390037</v>
      </c>
      <c r="U108" s="73">
        <f>(-1)*(180*_nn1+(-1)^_nn1*ASIN(-(-1)*SIN(Расчет!D125*PI()/180)/(SQRT(_sinfi^2+(_cosfi*COS(Азимут!K108*PI()/180))^2)))*180/PI()+ACOS((_sinfi/(SQRT(_sinfi^2+(_cosfi*COS(Азимут!K108*PI()/180))^2))))*180/PI())</f>
        <v>40.819022173693725</v>
      </c>
      <c r="V108" s="73">
        <f>(-1)*(180*_nn1+(-1)^_nn1*ASIN(-(-1)*SIN(Расчет!D125*PI()/180)/(SQRT(_sinfi^2+(_cosfi*COS(Азимут!L108*PI()/180))^2)))*180/PI()+ACOS((_sinfi/(SQRT(_sinfi^2+(_cosfi*COS(Азимут!L108*PI()/180))^2))))*180/PI())</f>
        <v>42.087608079305596</v>
      </c>
      <c r="W108" s="110">
        <f>(-1)*(180*_nn1+(-1)^_nn1*ASIN(-(-1)*SIN(Расчет!D125*PI()/180)/(SQRT(_sinfi^2+(_cosfi*COS(Азимут!M108*PI()/180))^2)))*180/PI()+ACOS((_sinfi/(SQRT(_sinfi^2+(_cosfi*COS(Азимут!M108*PI()/180))^2))))*180/PI())</f>
        <v>42.505333147992701</v>
      </c>
    </row>
    <row r="109" spans="1:25">
      <c r="A109" s="46">
        <f>Расчет!A126</f>
        <v>105</v>
      </c>
      <c r="B109" s="3" t="str">
        <f>Расчет!B126</f>
        <v>Апрель</v>
      </c>
      <c r="C109" s="31">
        <f>Расчет!C126</f>
        <v>15</v>
      </c>
      <c r="D109" s="120">
        <f>Расчет!U126-Расчет!U126/10</f>
        <v>97.269928378912198</v>
      </c>
      <c r="E109" s="59">
        <f>D109-Расчет!U126/10</f>
        <v>86.462158559033071</v>
      </c>
      <c r="F109" s="57">
        <f>E109-Расчет!U126/10</f>
        <v>75.654388739153944</v>
      </c>
      <c r="G109" s="57">
        <f>F109-Расчет!U126/10</f>
        <v>64.846618919274817</v>
      </c>
      <c r="H109" s="57">
        <f>G109-Расчет!U126/10</f>
        <v>54.038849099395684</v>
      </c>
      <c r="I109" s="57">
        <f>H109-Расчет!U126/10</f>
        <v>43.23107927951655</v>
      </c>
      <c r="J109" s="57">
        <f>I109-Расчет!U126/10</f>
        <v>32.423309459637416</v>
      </c>
      <c r="K109" s="57">
        <f>J109-Расчет!U126/10</f>
        <v>21.615539639758282</v>
      </c>
      <c r="L109" s="57">
        <f>K109-Расчет!U126/10</f>
        <v>10.80776981987915</v>
      </c>
      <c r="M109" s="117">
        <f>L109-Расчет!U126/10</f>
        <v>1.7763568394002505E-14</v>
      </c>
      <c r="N109" s="111">
        <f>IF(D109&gt;90,(-1)*(180*_nn2+(-1)^_nn2*ASIN(-(-1)*SIN(Расчет!D126*PI()/180)/(SQRT(_sinfi^2+(_cosfi*COS(Азимут!D109*PI()/180))^2)))*180/PI()-ACOS((_sinfi/(SQRT(_sinfi^2+(_cosfi*COS(Азимут!D109*PI()/180))^2))))*180/PI()),(-1)*(180*_nn1+(-1)^_nn1*ASIN(-(-1)*SIN(Расчет!D126*PI()/180)/(SQRT(_sinfi^2+(_cosfi*COS(Азимут!D109*PI()/180))^2)))*180/PI()+ACOS((_sinfi/(SQRT(_sinfi^2+(_cosfi*COS(Азимут!D109*PI()/180))^2))))*180/PI()))</f>
        <v>6.2057025955738823</v>
      </c>
      <c r="O109" s="74">
        <f>IF(E109&gt;90,(-1)*(180*_nn2+(-1)^_nn2*ASIN(-(-1)*SIN(Расчет!D126*PI()/180)/(SQRT(_sinfi^2+(_cosfi*COS(Азимут!E109*PI()/180))^2)))*180/PI()-ACOS((_sinfi/(SQRT(_sinfi^2+(_cosfi*COS(Азимут!E109*PI()/180))^2))))*180/PI()),(-1)*(180*_nn1+(-1)^_nn1*ASIN(-(-1)*SIN(Расчет!D126*PI()/180)/(SQRT(_sinfi^2+(_cosfi*COS(Азимут!E109*PI()/180))^2)))*180/PI()+ACOS((_sinfi/(SQRT(_sinfi^2+(_cosfi*COS(Азимут!E109*PI()/180))^2))))*180/PI()))</f>
        <v>13.411088213691585</v>
      </c>
      <c r="P109" s="73">
        <f>(-1)*(180*_nn1+(-1)^_nn1*ASIN(-(-1)*SIN(Расчет!D126*PI()/180)/(SQRT(_sinfi^2+(_cosfi*COS(Азимут!F109*PI()/180))^2)))*180/PI()+ACOS((_sinfi/(SQRT(_sinfi^2+(_cosfi*COS(Азимут!F109*PI()/180))^2))))*180/PI())</f>
        <v>20.291984308825732</v>
      </c>
      <c r="Q109" s="73">
        <f>(-1)*(180*_nn1+(-1)^_nn1*ASIN(-(-1)*SIN(Расчет!D126*PI()/180)/(SQRT(_sinfi^2+(_cosfi*COS(Азимут!G109*PI()/180))^2)))*180/PI()+ACOS((_sinfi/(SQRT(_sinfi^2+(_cosfi*COS(Азимут!G109*PI()/180))^2))))*180/PI())</f>
        <v>26.456845571693066</v>
      </c>
      <c r="R109" s="73">
        <f>(-1)*(180*_nn1+(-1)^_nn1*ASIN(-(-1)*SIN(Расчет!D126*PI()/180)/(SQRT(_sinfi^2+(_cosfi*COS(Азимут!H109*PI()/180))^2)))*180/PI()+ACOS((_sinfi/(SQRT(_sinfi^2+(_cosfi*COS(Азимут!H109*PI()/180))^2))))*180/PI())</f>
        <v>31.668609661827276</v>
      </c>
      <c r="S109" s="73">
        <f>(-1)*(180*_nn1+(-1)^_nn1*ASIN(-(-1)*SIN(Расчет!D126*PI()/180)/(SQRT(_sinfi^2+(_cosfi*COS(Азимут!I109*PI()/180))^2)))*180/PI()+ACOS((_sinfi/(SQRT(_sinfi^2+(_cosfi*COS(Азимут!I109*PI()/180))^2))))*180/PI())</f>
        <v>35.841140749400211</v>
      </c>
      <c r="T109" s="73">
        <f>(-1)*(180*_nn1+(-1)^_nn1*ASIN(-(-1)*SIN(Расчет!D126*PI()/180)/(SQRT(_sinfi^2+(_cosfi*COS(Азимут!J109*PI()/180))^2)))*180/PI()+ACOS((_sinfi/(SQRT(_sinfi^2+(_cosfi*COS(Азимут!J109*PI()/180))^2))))*180/PI())</f>
        <v>38.988799693362438</v>
      </c>
      <c r="U109" s="73">
        <f>(-1)*(180*_nn1+(-1)^_nn1*ASIN(-(-1)*SIN(Расчет!D126*PI()/180)/(SQRT(_sinfi^2+(_cosfi*COS(Азимут!K109*PI()/180))^2)))*180/PI()+ACOS((_sinfi/(SQRT(_sinfi^2+(_cosfi*COS(Азимут!K109*PI()/180))^2))))*180/PI())</f>
        <v>41.170513888081132</v>
      </c>
      <c r="V109" s="73">
        <f>(-1)*(180*_nn1+(-1)^_nn1*ASIN(-(-1)*SIN(Расчет!D126*PI()/180)/(SQRT(_sinfi^2+(_cosfi*COS(Азимут!L109*PI()/180))^2)))*180/PI()+ACOS((_sinfi/(SQRT(_sinfi^2+(_cosfi*COS(Азимут!L109*PI()/180))^2))))*180/PI())</f>
        <v>42.44949903998014</v>
      </c>
      <c r="W109" s="110">
        <f>(-1)*(180*_nn1+(-1)^_nn1*ASIN(-(-1)*SIN(Расчет!D126*PI()/180)/(SQRT(_sinfi^2+(_cosfi*COS(Азимут!M109*PI()/180))^2)))*180/PI()+ACOS((_sinfi/(SQRT(_sinfi^2+(_cosfi*COS(Азимут!M109*PI()/180))^2))))*180/PI())</f>
        <v>42.870529649371889</v>
      </c>
    </row>
    <row r="110" spans="1:25">
      <c r="A110" s="46">
        <f>Расчет!A127</f>
        <v>106</v>
      </c>
      <c r="B110" s="3" t="str">
        <f>Расчет!B127</f>
        <v>Апрель</v>
      </c>
      <c r="C110" s="31">
        <f>Расчет!C127</f>
        <v>16</v>
      </c>
      <c r="D110" s="120">
        <f>Расчет!U127-Расчет!U127/10</f>
        <v>97.882340369489796</v>
      </c>
      <c r="E110" s="59">
        <f>D110-Расчет!U127/10</f>
        <v>87.006524772879814</v>
      </c>
      <c r="F110" s="57">
        <f>E110-Расчет!U127/10</f>
        <v>76.130709176269832</v>
      </c>
      <c r="G110" s="57">
        <f>F110-Расчет!U127/10</f>
        <v>65.25489357965985</v>
      </c>
      <c r="H110" s="57">
        <f>G110-Расчет!U127/10</f>
        <v>54.379077983049868</v>
      </c>
      <c r="I110" s="57">
        <f>H110-Расчет!U127/10</f>
        <v>43.503262386439886</v>
      </c>
      <c r="J110" s="57">
        <f>I110-Расчет!U127/10</f>
        <v>32.627446789829904</v>
      </c>
      <c r="K110" s="57">
        <f>J110-Расчет!U127/10</f>
        <v>21.751631193219925</v>
      </c>
      <c r="L110" s="57">
        <f>K110-Расчет!U127/10</f>
        <v>10.875815596609947</v>
      </c>
      <c r="M110" s="117">
        <f>L110-Расчет!U127/10</f>
        <v>-3.1974423109204508E-14</v>
      </c>
      <c r="N110" s="111">
        <f>IF(D110&gt;90,(-1)*(180*_nn2+(-1)^_nn2*ASIN(-(-1)*SIN(Расчет!D127*PI()/180)/(SQRT(_sinfi^2+(_cosfi*COS(Азимут!D110*PI()/180))^2)))*180/PI()-ACOS((_sinfi/(SQRT(_sinfi^2+(_cosfi*COS(Азимут!D110*PI()/180))^2))))*180/PI()),(-1)*(180*_nn1+(-1)^_nn1*ASIN(-(-1)*SIN(Расчет!D127*PI()/180)/(SQRT(_sinfi^2+(_cosfi*COS(Азимут!D110*PI()/180))^2)))*180/PI()+ACOS((_sinfi/(SQRT(_sinfi^2+(_cosfi*COS(Азимут!D110*PI()/180))^2))))*180/PI()))</f>
        <v>6.2341559437673766</v>
      </c>
      <c r="O110" s="74">
        <f>IF(E110&gt;90,(-1)*(180*_nn2+(-1)^_nn2*ASIN(-(-1)*SIN(Расчет!D127*PI()/180)/(SQRT(_sinfi^2+(_cosfi*COS(Азимут!E110*PI()/180))^2)))*180/PI()-ACOS((_sinfi/(SQRT(_sinfi^2+(_cosfi*COS(Азимут!E110*PI()/180))^2))))*180/PI()),(-1)*(180*_nn1+(-1)^_nn1*ASIN(-(-1)*SIN(Расчет!D127*PI()/180)/(SQRT(_sinfi^2+(_cosfi*COS(Азимут!E110*PI()/180))^2)))*180/PI()+ACOS((_sinfi/(SQRT(_sinfi^2+(_cosfi*COS(Азимут!E110*PI()/180))^2))))*180/PI()))</f>
        <v>13.490506047576275</v>
      </c>
      <c r="P110" s="73">
        <f>(-1)*(180*_nn1+(-1)^_nn1*ASIN(-(-1)*SIN(Расчет!D127*PI()/180)/(SQRT(_sinfi^2+(_cosfi*COS(Азимут!F110*PI()/180))^2)))*180/PI()+ACOS((_sinfi/(SQRT(_sinfi^2+(_cosfi*COS(Азимут!F110*PI()/180))^2))))*180/PI())</f>
        <v>20.434410740702873</v>
      </c>
      <c r="Q110" s="73">
        <f>(-1)*(180*_nn1+(-1)^_nn1*ASIN(-(-1)*SIN(Расчет!D127*PI()/180)/(SQRT(_sinfi^2+(_cosfi*COS(Азимут!G110*PI()/180))^2)))*180/PI()+ACOS((_sinfi/(SQRT(_sinfi^2+(_cosfi*COS(Азимут!G110*PI()/180))^2))))*180/PI())</f>
        <v>26.662237871620817</v>
      </c>
      <c r="R110" s="73">
        <f>(-1)*(180*_nn1+(-1)^_nn1*ASIN(-(-1)*SIN(Расчет!D127*PI()/180)/(SQRT(_sinfi^2+(_cosfi*COS(Азимут!H110*PI()/180))^2)))*180/PI()+ACOS((_sinfi/(SQRT(_sinfi^2+(_cosfi*COS(Азимут!H110*PI()/180))^2))))*180/PI())</f>
        <v>31.928142406590865</v>
      </c>
      <c r="S110" s="73">
        <f>(-1)*(180*_nn1+(-1)^_nn1*ASIN(-(-1)*SIN(Расчет!D127*PI()/180)/(SQRT(_sinfi^2+(_cosfi*COS(Азимут!I110*PI()/180))^2)))*180/PI()+ACOS((_sinfi/(SQRT(_sinfi^2+(_cosfi*COS(Азимут!I110*PI()/180))^2))))*180/PI())</f>
        <v>36.142303728297918</v>
      </c>
      <c r="T110" s="73">
        <f>(-1)*(180*_nn1+(-1)^_nn1*ASIN(-(-1)*SIN(Расчет!D127*PI()/180)/(SQRT(_sinfi^2+(_cosfi*COS(Азимут!J110*PI()/180))^2)))*180/PI()+ACOS((_sinfi/(SQRT(_sinfi^2+(_cosfi*COS(Азимут!J110*PI()/180))^2))))*180/PI())</f>
        <v>39.319235288596104</v>
      </c>
      <c r="U110" s="73">
        <f>(-1)*(180*_nn1+(-1)^_nn1*ASIN(-(-1)*SIN(Расчет!D127*PI()/180)/(SQRT(_sinfi^2+(_cosfi*COS(Азимут!K110*PI()/180))^2)))*180/PI()+ACOS((_sinfi/(SQRT(_sinfi^2+(_cosfi*COS(Азимут!K110*PI()/180))^2))))*180/PI())</f>
        <v>41.519733440024311</v>
      </c>
      <c r="V110" s="73">
        <f>(-1)*(180*_nn1+(-1)^_nn1*ASIN(-(-1)*SIN(Расчет!D127*PI()/180)/(SQRT(_sinfi^2+(_cosfi*COS(Азимут!L110*PI()/180))^2)))*180/PI()+ACOS((_sinfi/(SQRT(_sinfi^2+(_cosfi*COS(Азимут!L110*PI()/180))^2))))*180/PI())</f>
        <v>42.80904479963479</v>
      </c>
      <c r="W110" s="110">
        <f>(-1)*(180*_nn1+(-1)^_nn1*ASIN(-(-1)*SIN(Расчет!D127*PI()/180)/(SQRT(_sinfi^2+(_cosfi*COS(Азимут!M110*PI()/180))^2)))*180/PI()+ACOS((_sinfi/(SQRT(_sinfi^2+(_cosfi*COS(Азимут!M110*PI()/180))^2))))*180/PI())</f>
        <v>43.233353323687027</v>
      </c>
    </row>
    <row r="111" spans="1:25">
      <c r="A111" s="46">
        <f>Расчет!A128</f>
        <v>107</v>
      </c>
      <c r="B111" s="3" t="str">
        <f>Расчет!B128</f>
        <v>Апрель</v>
      </c>
      <c r="C111" s="31">
        <f>Расчет!C128</f>
        <v>17</v>
      </c>
      <c r="D111" s="120">
        <f>Расчет!U128-Расчет!U128/10</f>
        <v>98.492382598494714</v>
      </c>
      <c r="E111" s="59">
        <f>D111-Расчет!U128/10</f>
        <v>87.548784531995295</v>
      </c>
      <c r="F111" s="57">
        <f>E111-Расчет!U128/10</f>
        <v>76.605186465495876</v>
      </c>
      <c r="G111" s="57">
        <f>F111-Расчет!U128/10</f>
        <v>65.661588398996457</v>
      </c>
      <c r="H111" s="57">
        <f>G111-Расчет!U128/10</f>
        <v>54.717990332497045</v>
      </c>
      <c r="I111" s="57">
        <f>H111-Расчет!U128/10</f>
        <v>43.774392265997633</v>
      </c>
      <c r="J111" s="57">
        <f>I111-Расчет!U128/10</f>
        <v>32.830794199498222</v>
      </c>
      <c r="K111" s="57">
        <f>J111-Расчет!U128/10</f>
        <v>21.88719613299881</v>
      </c>
      <c r="L111" s="57">
        <f>K111-Расчет!U128/10</f>
        <v>10.943598066499396</v>
      </c>
      <c r="M111" s="117">
        <f>L111-Расчет!U128/10</f>
        <v>-1.7763568394002505E-14</v>
      </c>
      <c r="N111" s="111">
        <f>IF(D111&gt;90,(-1)*(180*_nn2+(-1)^_nn2*ASIN(-(-1)*SIN(Расчет!D128*PI()/180)/(SQRT(_sinfi^2+(_cosfi*COS(Азимут!D111*PI()/180))^2)))*180/PI()-ACOS((_sinfi/(SQRT(_sinfi^2+(_cosfi*COS(Азимут!D111*PI()/180))^2))))*180/PI()),(-1)*(180*_nn1+(-1)^_nn1*ASIN(-(-1)*SIN(Расчет!D128*PI()/180)/(SQRT(_sinfi^2+(_cosfi*COS(Азимут!D111*PI()/180))^2)))*180/PI()+ACOS((_sinfi/(SQRT(_sinfi^2+(_cosfi*COS(Азимут!D111*PI()/180))^2))))*180/PI()))</f>
        <v>6.2613966083353318</v>
      </c>
      <c r="O111" s="74">
        <f>IF(E111&gt;90,(-1)*(180*_nn2+(-1)^_nn2*ASIN(-(-1)*SIN(Расчет!D128*PI()/180)/(SQRT(_sinfi^2+(_cosfi*COS(Азимут!E111*PI()/180))^2)))*180/PI()-ACOS((_sinfi/(SQRT(_sinfi^2+(_cosfi*COS(Азимут!E111*PI()/180))^2))))*180/PI()),(-1)*(180*_nn1+(-1)^_nn1*ASIN(-(-1)*SIN(Расчет!D128*PI()/180)/(SQRT(_sinfi^2+(_cosfi*COS(Азимут!E111*PI()/180))^2)))*180/PI()+ACOS((_sinfi/(SQRT(_sinfi^2+(_cosfi*COS(Азимут!E111*PI()/180))^2))))*180/PI()))</f>
        <v>13.5679401895041</v>
      </c>
      <c r="P111" s="73">
        <f>(-1)*(180*_nn1+(-1)^_nn1*ASIN(-(-1)*SIN(Расчет!D128*PI()/180)/(SQRT(_sinfi^2+(_cosfi*COS(Азимут!F111*PI()/180))^2)))*180/PI()+ACOS((_sinfi/(SQRT(_sinfi^2+(_cosfi*COS(Азимут!F111*PI()/180))^2))))*180/PI())</f>
        <v>20.574560757319006</v>
      </c>
      <c r="Q111" s="73">
        <f>(-1)*(180*_nn1+(-1)^_nn1*ASIN(-(-1)*SIN(Расчет!D128*PI()/180)/(SQRT(_sinfi^2+(_cosfi*COS(Азимут!G111*PI()/180))^2)))*180/PI()+ACOS((_sinfi/(SQRT(_sinfi^2+(_cosfi*COS(Азимут!G111*PI()/180))^2))))*180/PI())</f>
        <v>26.865353150039425</v>
      </c>
      <c r="R111" s="73">
        <f>(-1)*(180*_nn1+(-1)^_nn1*ASIN(-(-1)*SIN(Расчет!D128*PI()/180)/(SQRT(_sinfi^2+(_cosfi*COS(Азимут!H111*PI()/180))^2)))*180/PI()+ACOS((_sinfi/(SQRT(_sinfi^2+(_cosfi*COS(Азимут!H111*PI()/180))^2))))*180/PI())</f>
        <v>32.185460857565346</v>
      </c>
      <c r="S111" s="73">
        <f>(-1)*(180*_nn1+(-1)^_nn1*ASIN(-(-1)*SIN(Расчет!D128*PI()/180)/(SQRT(_sinfi^2+(_cosfi*COS(Азимут!I111*PI()/180))^2)))*180/PI()+ACOS((_sinfi/(SQRT(_sinfi^2+(_cosfi*COS(Азимут!I111*PI()/180))^2))))*180/PI())</f>
        <v>36.441255995488859</v>
      </c>
      <c r="T111" s="73">
        <f>(-1)*(180*_nn1+(-1)^_nn1*ASIN(-(-1)*SIN(Расчет!D128*PI()/180)/(SQRT(_sinfi^2+(_cosfi*COS(Азимут!J111*PI()/180))^2)))*180/PI()+ACOS((_sinfi/(SQRT(_sinfi^2+(_cosfi*COS(Азимут!J111*PI()/180))^2))))*180/PI())</f>
        <v>39.647394578016446</v>
      </c>
      <c r="U111" s="73">
        <f>(-1)*(180*_nn1+(-1)^_nn1*ASIN(-(-1)*SIN(Расчет!D128*PI()/180)/(SQRT(_sinfi^2+(_cosfi*COS(Азимут!K111*PI()/180))^2)))*180/PI()+ACOS((_sinfi/(SQRT(_sinfi^2+(_cosfi*COS(Азимут!K111*PI()/180))^2))))*180/PI())</f>
        <v>41.866583524477306</v>
      </c>
      <c r="V111" s="73">
        <f>(-1)*(180*_nn1+(-1)^_nn1*ASIN(-(-1)*SIN(Расчет!D128*PI()/180)/(SQRT(_sinfi^2+(_cosfi*COS(Азимут!L111*PI()/180))^2)))*180/PI()+ACOS((_sinfi/(SQRT(_sinfi^2+(_cosfi*COS(Азимут!L111*PI()/180))^2))))*180/PI())</f>
        <v>43.166145595925855</v>
      </c>
      <c r="W111" s="110">
        <f>(-1)*(180*_nn1+(-1)^_nn1*ASIN(-(-1)*SIN(Расчет!D128*PI()/180)/(SQRT(_sinfi^2+(_cosfi*COS(Азимут!M111*PI()/180))^2)))*180/PI()+ACOS((_sinfi/(SQRT(_sinfi^2+(_cosfi*COS(Азимут!M111*PI()/180))^2))))*180/PI())</f>
        <v>43.593703607578362</v>
      </c>
    </row>
    <row r="112" spans="1:25">
      <c r="A112" s="46">
        <f>Расчет!A129</f>
        <v>108</v>
      </c>
      <c r="B112" s="3" t="str">
        <f>Расчет!B129</f>
        <v>Апрель</v>
      </c>
      <c r="C112" s="31">
        <f>Расчет!C129</f>
        <v>18</v>
      </c>
      <c r="D112" s="120">
        <f>Расчет!U129-Расчет!U129/10</f>
        <v>99.099929772551079</v>
      </c>
      <c r="E112" s="59">
        <f>D112-Расчет!U129/10</f>
        <v>88.088826464489841</v>
      </c>
      <c r="F112" s="57">
        <f>E112-Расчет!U129/10</f>
        <v>77.077723156428604</v>
      </c>
      <c r="G112" s="57">
        <f>F112-Расчет!U129/10</f>
        <v>66.066619848367367</v>
      </c>
      <c r="H112" s="57">
        <f>G112-Расчет!U129/10</f>
        <v>55.055516540306137</v>
      </c>
      <c r="I112" s="57">
        <f>H112-Расчет!U129/10</f>
        <v>44.044413232244906</v>
      </c>
      <c r="J112" s="57">
        <f>I112-Расчет!U129/10</f>
        <v>33.033309924183676</v>
      </c>
      <c r="K112" s="57">
        <f>J112-Расчет!U129/10</f>
        <v>22.022206616122446</v>
      </c>
      <c r="L112" s="57">
        <f>K112-Расчет!U129/10</f>
        <v>11.011103308061214</v>
      </c>
      <c r="M112" s="117">
        <f>L112-Расчет!U129/10</f>
        <v>-1.7763568394002505E-14</v>
      </c>
      <c r="N112" s="111">
        <f>IF(D112&gt;90,(-1)*(180*_nn2+(-1)^_nn2*ASIN(-(-1)*SIN(Расчет!D129*PI()/180)/(SQRT(_sinfi^2+(_cosfi*COS(Азимут!D112*PI()/180))^2)))*180/PI()-ACOS((_sinfi/(SQRT(_sinfi^2+(_cosfi*COS(Азимут!D112*PI()/180))^2))))*180/PI()),(-1)*(180*_nn1+(-1)^_nn1*ASIN(-(-1)*SIN(Расчет!D129*PI()/180)/(SQRT(_sinfi^2+(_cosfi*COS(Азимут!D112*PI()/180))^2)))*180/PI()+ACOS((_sinfi/(SQRT(_sinfi^2+(_cosfi*COS(Азимут!D112*PI()/180))^2))))*180/PI()))</f>
        <v>6.2874149123545635</v>
      </c>
      <c r="O112" s="74">
        <f>IF(E112&gt;90,(-1)*(180*_nn2+(-1)^_nn2*ASIN(-(-1)*SIN(Расчет!D129*PI()/180)/(SQRT(_sinfi^2+(_cosfi*COS(Азимут!E112*PI()/180))^2)))*180/PI()-ACOS((_sinfi/(SQRT(_sinfi^2+(_cosfi*COS(Азимут!E112*PI()/180))^2))))*180/PI()),(-1)*(180*_nn1+(-1)^_nn1*ASIN(-(-1)*SIN(Расчет!D129*PI()/180)/(SQRT(_sinfi^2+(_cosfi*COS(Азимут!E112*PI()/180))^2)))*180/PI()+ACOS((_sinfi/(SQRT(_sinfi^2+(_cosfi*COS(Азимут!E112*PI()/180))^2))))*180/PI()))</f>
        <v>13.643359291411457</v>
      </c>
      <c r="P112" s="73">
        <f>(-1)*(180*_nn1+(-1)^_nn1*ASIN(-(-1)*SIN(Расчет!D129*PI()/180)/(SQRT(_sinfi^2+(_cosfi*COS(Азимут!F112*PI()/180))^2)))*180/PI()+ACOS((_sinfi/(SQRT(_sinfi^2+(_cosfi*COS(Азимут!F112*PI()/180))^2))))*180/PI())</f>
        <v>20.712381229775104</v>
      </c>
      <c r="Q112" s="73">
        <f>(-1)*(180*_nn1+(-1)^_nn1*ASIN(-(-1)*SIN(Расчет!D129*PI()/180)/(SQRT(_sinfi^2+(_cosfi*COS(Азимут!G112*PI()/180))^2)))*180/PI()+ACOS((_sinfi/(SQRT(_sinfi^2+(_cosfi*COS(Азимут!G112*PI()/180))^2))))*180/PI())</f>
        <v>27.066122559225164</v>
      </c>
      <c r="R112" s="73">
        <f>(-1)*(180*_nn1+(-1)^_nn1*ASIN(-(-1)*SIN(Расчет!D129*PI()/180)/(SQRT(_sinfi^2+(_cosfi*COS(Азимут!H112*PI()/180))^2)))*180/PI()+ACOS((_sinfi/(SQRT(_sinfi^2+(_cosfi*COS(Азимут!H112*PI()/180))^2))))*180/PI())</f>
        <v>32.440485560804746</v>
      </c>
      <c r="S112" s="73">
        <f>(-1)*(180*_nn1+(-1)^_nn1*ASIN(-(-1)*SIN(Расчет!D129*PI()/180)/(SQRT(_sinfi^2+(_cosfi*COS(Азимут!I112*PI()/180))^2)))*180/PI()+ACOS((_sinfi/(SQRT(_sinfi^2+(_cosfi*COS(Азимут!I112*PI()/180))^2))))*180/PI())</f>
        <v>36.737910256554898</v>
      </c>
      <c r="T112" s="73">
        <f>(-1)*(180*_nn1+(-1)^_nn1*ASIN(-(-1)*SIN(Расчет!D129*PI()/180)/(SQRT(_sinfi^2+(_cosfi*COS(Азимут!J112*PI()/180))^2)))*180/PI()+ACOS((_sinfi/(SQRT(_sinfi^2+(_cosfi*COS(Азимут!J112*PI()/180))^2))))*180/PI())</f>
        <v>39.973184278164837</v>
      </c>
      <c r="U112" s="73">
        <f>(-1)*(180*_nn1+(-1)^_nn1*ASIN(-(-1)*SIN(Расчет!D129*PI()/180)/(SQRT(_sinfi^2+(_cosfi*COS(Азимут!K112*PI()/180))^2)))*180/PI()+ACOS((_sinfi/(SQRT(_sinfi^2+(_cosfi*COS(Азимут!K112*PI()/180))^2))))*180/PI())</f>
        <v>42.210966661140844</v>
      </c>
      <c r="V112" s="73">
        <f>(-1)*(180*_nn1+(-1)^_nn1*ASIN(-(-1)*SIN(Расчет!D129*PI()/180)/(SQRT(_sinfi^2+(_cosfi*COS(Азимут!L112*PI()/180))^2)))*180/PI()+ACOS((_sinfi/(SQRT(_sinfi^2+(_cosfi*COS(Азимут!L112*PI()/180))^2))))*180/PI())</f>
        <v>43.520701519067586</v>
      </c>
      <c r="W112" s="110">
        <f>(-1)*(180*_nn1+(-1)^_nn1*ASIN(-(-1)*SIN(Расчет!D129*PI()/180)/(SQRT(_sinfi^2+(_cosfi*COS(Азимут!M112*PI()/180))^2)))*180/PI()+ACOS((_sinfi/(SQRT(_sinfi^2+(_cosfi*COS(Азимут!M112*PI()/180))^2))))*180/PI())</f>
        <v>43.951479804677831</v>
      </c>
    </row>
    <row r="113" spans="1:23">
      <c r="A113" s="46">
        <f>Расчет!A130</f>
        <v>109</v>
      </c>
      <c r="B113" s="3" t="str">
        <f>Расчет!B130</f>
        <v>Апрель</v>
      </c>
      <c r="C113" s="31">
        <f>Расчет!C130</f>
        <v>19</v>
      </c>
      <c r="D113" s="120">
        <f>Расчет!U130-Расчет!U130/10</f>
        <v>99.704853664719494</v>
      </c>
      <c r="E113" s="59">
        <f>D113-Расчет!U130/10</f>
        <v>88.626536590861775</v>
      </c>
      <c r="F113" s="57">
        <f>E113-Расчет!U130/10</f>
        <v>77.548219517004057</v>
      </c>
      <c r="G113" s="57">
        <f>F113-Расчет!U130/10</f>
        <v>66.469902443146339</v>
      </c>
      <c r="H113" s="57">
        <f>G113-Расчет!U130/10</f>
        <v>55.39158536928862</v>
      </c>
      <c r="I113" s="57">
        <f>H113-Расчет!U130/10</f>
        <v>44.313268295430902</v>
      </c>
      <c r="J113" s="57">
        <f>I113-Расчет!U130/10</f>
        <v>33.234951221573183</v>
      </c>
      <c r="K113" s="57">
        <f>J113-Расчет!U130/10</f>
        <v>22.156634147715462</v>
      </c>
      <c r="L113" s="57">
        <f>K113-Расчет!U130/10</f>
        <v>11.07831707385774</v>
      </c>
      <c r="M113" s="117">
        <f>L113-Расчет!U130/10</f>
        <v>1.7763568394002505E-14</v>
      </c>
      <c r="N113" s="111">
        <f>IF(D113&gt;90,(-1)*(180*_nn2+(-1)^_nn2*ASIN(-(-1)*SIN(Расчет!D130*PI()/180)/(SQRT(_sinfi^2+(_cosfi*COS(Азимут!D113*PI()/180))^2)))*180/PI()-ACOS((_sinfi/(SQRT(_sinfi^2+(_cosfi*COS(Азимут!D113*PI()/180))^2))))*180/PI()),(-1)*(180*_nn1+(-1)^_nn1*ASIN(-(-1)*SIN(Расчет!D130*PI()/180)/(SQRT(_sinfi^2+(_cosfi*COS(Азимут!D113*PI()/180))^2)))*180/PI()+ACOS((_sinfi/(SQRT(_sinfi^2+(_cosfi*COS(Азимут!D113*PI()/180))^2))))*180/PI()))</f>
        <v>6.3122024290786385</v>
      </c>
      <c r="O113" s="74">
        <f>IF(E113&gt;90,(-1)*(180*_nn2+(-1)^_nn2*ASIN(-(-1)*SIN(Расчет!D130*PI()/180)/(SQRT(_sinfi^2+(_cosfi*COS(Азимут!E113*PI()/180))^2)))*180/PI()-ACOS((_sinfi/(SQRT(_sinfi^2+(_cosfi*COS(Азимут!E113*PI()/180))^2))))*180/PI()),(-1)*(180*_nn1+(-1)^_nn1*ASIN(-(-1)*SIN(Расчет!D130*PI()/180)/(SQRT(_sinfi^2+(_cosfi*COS(Азимут!E113*PI()/180))^2)))*180/PI()+ACOS((_sinfi/(SQRT(_sinfi^2+(_cosfi*COS(Азимут!E113*PI()/180))^2))))*180/PI()))</f>
        <v>13.716733650754009</v>
      </c>
      <c r="P113" s="73">
        <f>(-1)*(180*_nn1+(-1)^_nn1*ASIN(-(-1)*SIN(Расчет!D130*PI()/180)/(SQRT(_sinfi^2+(_cosfi*COS(Азимут!F113*PI()/180))^2)))*180/PI()+ACOS((_sinfi/(SQRT(_sinfi^2+(_cosfi*COS(Азимут!F113*PI()/180))^2))))*180/PI())</f>
        <v>20.847820315564235</v>
      </c>
      <c r="Q113" s="73">
        <f>(-1)*(180*_nn1+(-1)^_nn1*ASIN(-(-1)*SIN(Расчет!D130*PI()/180)/(SQRT(_sinfi^2+(_cosfi*COS(Азимут!G113*PI()/180))^2)))*180/PI()+ACOS((_sinfi/(SQRT(_sinfi^2+(_cosfi*COS(Азимут!G113*PI()/180))^2))))*180/PI())</f>
        <v>27.26447794580875</v>
      </c>
      <c r="R113" s="73">
        <f>(-1)*(180*_nn1+(-1)^_nn1*ASIN(-(-1)*SIN(Расчет!D130*PI()/180)/(SQRT(_sinfi^2+(_cosfi*COS(Азимут!H113*PI()/180))^2)))*180/PI()+ACOS((_sinfi/(SQRT(_sinfi^2+(_cosfi*COS(Азимут!H113*PI()/180))^2))))*180/PI())</f>
        <v>32.693137281445587</v>
      </c>
      <c r="S113" s="73">
        <f>(-1)*(180*_nn1+(-1)^_nn1*ASIN(-(-1)*SIN(Расчет!D130*PI()/180)/(SQRT(_sinfi^2+(_cosfi*COS(Азимут!I113*PI()/180))^2)))*180/PI()+ACOS((_sinfi/(SQRT(_sinfi^2+(_cosfi*COS(Азимут!I113*PI()/180))^2))))*180/PI())</f>
        <v>37.032179162452479</v>
      </c>
      <c r="T113" s="73">
        <f>(-1)*(180*_nn1+(-1)^_nn1*ASIN(-(-1)*SIN(Расчет!D130*PI()/180)/(SQRT(_sinfi^2+(_cosfi*COS(Азимут!J113*PI()/180))^2)))*180/PI()+ACOS((_sinfi/(SQRT(_sinfi^2+(_cosfi*COS(Азимут!J113*PI()/180))^2))))*180/PI())</f>
        <v>40.296510945285178</v>
      </c>
      <c r="U113" s="73">
        <f>(-1)*(180*_nn1+(-1)^_nn1*ASIN(-(-1)*SIN(Расчет!D130*PI()/180)/(SQRT(_sinfi^2+(_cosfi*COS(Азимут!K113*PI()/180))^2)))*180/PI()+ACOS((_sinfi/(SQRT(_sinfi^2+(_cosfi*COS(Азимут!K113*PI()/180))^2))))*180/PI())</f>
        <v>42.552785204011712</v>
      </c>
      <c r="V113" s="73">
        <f>(-1)*(180*_nn1+(-1)^_nn1*ASIN(-(-1)*SIN(Расчет!D130*PI()/180)/(SQRT(_sinfi^2+(_cosfi*COS(Азимут!L113*PI()/180))^2)))*180/PI()+ACOS((_sinfi/(SQRT(_sinfi^2+(_cosfi*COS(Азимут!L113*PI()/180))^2))))*180/PI())</f>
        <v>43.872612521351101</v>
      </c>
      <c r="W113" s="110">
        <f>(-1)*(180*_nn1+(-1)^_nn1*ASIN(-(-1)*SIN(Расчет!D130*PI()/180)/(SQRT(_sinfi^2+(_cosfi*COS(Азимут!M113*PI()/180))^2)))*180/PI()+ACOS((_sinfi/(SQRT(_sinfi^2+(_cosfi*COS(Азимут!M113*PI()/180))^2))))*180/PI())</f>
        <v>44.306581095349401</v>
      </c>
    </row>
    <row r="114" spans="1:23">
      <c r="A114" s="46">
        <f>Расчет!A131</f>
        <v>110</v>
      </c>
      <c r="B114" s="3" t="str">
        <f>Расчет!B131</f>
        <v>Апрель</v>
      </c>
      <c r="C114" s="31">
        <f>Расчет!C131</f>
        <v>20</v>
      </c>
      <c r="D114" s="120">
        <f>Расчет!U131-Расчет!U131/10</f>
        <v>100.30702297494869</v>
      </c>
      <c r="E114" s="59">
        <f>D114-Расчет!U131/10</f>
        <v>89.16179819995439</v>
      </c>
      <c r="F114" s="57">
        <f>E114-Расчет!U131/10</f>
        <v>78.016573424960086</v>
      </c>
      <c r="G114" s="57">
        <f>F114-Расчет!U131/10</f>
        <v>66.871348649965782</v>
      </c>
      <c r="H114" s="57">
        <f>G114-Расчет!U131/10</f>
        <v>55.726123874971478</v>
      </c>
      <c r="I114" s="57">
        <f>H114-Расчет!U131/10</f>
        <v>44.580899099977174</v>
      </c>
      <c r="J114" s="57">
        <f>I114-Расчет!U131/10</f>
        <v>33.43567432498287</v>
      </c>
      <c r="K114" s="57">
        <f>J114-Расчет!U131/10</f>
        <v>22.290449549988569</v>
      </c>
      <c r="L114" s="57">
        <f>K114-Расчет!U131/10</f>
        <v>11.145224774994269</v>
      </c>
      <c r="M114" s="117">
        <f>L114-Расчет!U131/10</f>
        <v>-3.1974423109204508E-14</v>
      </c>
      <c r="N114" s="111">
        <f>IF(D114&gt;90,(-1)*(180*_nn2+(-1)^_nn2*ASIN(-(-1)*SIN(Расчет!D131*PI()/180)/(SQRT(_sinfi^2+(_cosfi*COS(Азимут!D114*PI()/180))^2)))*180/PI()-ACOS((_sinfi/(SQRT(_sinfi^2+(_cosfi*COS(Азимут!D114*PI()/180))^2))))*180/PI()),(-1)*(180*_nn1+(-1)^_nn1*ASIN(-(-1)*SIN(Расчет!D131*PI()/180)/(SQRT(_sinfi^2+(_cosfi*COS(Азимут!D114*PI()/180))^2)))*180/PI()+ACOS((_sinfi/(SQRT(_sinfi^2+(_cosfi*COS(Азимут!D114*PI()/180))^2))))*180/PI()))</f>
        <v>6.3357520283123279</v>
      </c>
      <c r="O114" s="74">
        <f>IF(E114&gt;90,(-1)*(180*_nn2+(-1)^_nn2*ASIN(-(-1)*SIN(Расчет!D131*PI()/180)/(SQRT(_sinfi^2+(_cosfi*COS(Азимут!E114*PI()/180))^2)))*180/PI()-ACOS((_sinfi/(SQRT(_sinfi^2+(_cosfi*COS(Азимут!E114*PI()/180))^2))))*180/PI()),(-1)*(180*_nn1+(-1)^_nn1*ASIN(-(-1)*SIN(Расчет!D131*PI()/180)/(SQRT(_sinfi^2+(_cosfi*COS(Азимут!E114*PI()/180))^2)))*180/PI()+ACOS((_sinfi/(SQRT(_sinfi^2+(_cosfi*COS(Азимут!E114*PI()/180))^2))))*180/PI()))</f>
        <v>13.78803530050422</v>
      </c>
      <c r="P114" s="73">
        <f>(-1)*(180*_nn1+(-1)^_nn1*ASIN(-(-1)*SIN(Расчет!D131*PI()/180)/(SQRT(_sinfi^2+(_cosfi*COS(Азимут!F114*PI()/180))^2)))*180/PI()+ACOS((_sinfi/(SQRT(_sinfi^2+(_cosfi*COS(Азимут!F114*PI()/180))^2))))*180/PI())</f>
        <v>20.980827555369302</v>
      </c>
      <c r="Q114" s="73">
        <f>(-1)*(180*_nn1+(-1)^_nn1*ASIN(-(-1)*SIN(Расчет!D131*PI()/180)/(SQRT(_sinfi^2+(_cosfi*COS(Азимут!G114*PI()/180))^2)))*180/PI()+ACOS((_sinfi/(SQRT(_sinfi^2+(_cosfi*COS(Азимут!G114*PI()/180))^2))))*180/PI())</f>
        <v>27.46035192360776</v>
      </c>
      <c r="R114" s="73">
        <f>(-1)*(180*_nn1+(-1)^_nn1*ASIN(-(-1)*SIN(Расчет!D131*PI()/180)/(SQRT(_sinfi^2+(_cosfi*COS(Азимут!H114*PI()/180))^2)))*180/PI()+ACOS((_sinfi/(SQRT(_sinfi^2+(_cosfi*COS(Азимут!H114*PI()/180))^2))))*180/PI())</f>
        <v>32.94333704736934</v>
      </c>
      <c r="S114" s="73">
        <f>(-1)*(180*_nn1+(-1)^_nn1*ASIN(-(-1)*SIN(Расчет!D131*PI()/180)/(SQRT(_sinfi^2+(_cosfi*COS(Азимут!I114*PI()/180))^2)))*180/PI()+ACOS((_sinfi/(SQRT(_sinfi^2+(_cosfi*COS(Азимут!I114*PI()/180))^2))))*180/PI())</f>
        <v>37.323975333241833</v>
      </c>
      <c r="T114" s="73">
        <f>(-1)*(180*_nn1+(-1)^_nn1*ASIN(-(-1)*SIN(Расчет!D131*PI()/180)/(SQRT(_sinfi^2+(_cosfi*COS(Азимут!J114*PI()/180))^2)))*180/PI()+ACOS((_sinfi/(SQRT(_sinfi^2+(_cosfi*COS(Азимут!J114*PI()/180))^2))))*180/PI())</f>
        <v>40.617280989653864</v>
      </c>
      <c r="U114" s="73">
        <f>(-1)*(180*_nn1+(-1)^_nn1*ASIN(-(-1)*SIN(Расчет!D131*PI()/180)/(SQRT(_sinfi^2+(_cosfi*COS(Азимут!K114*PI()/180))^2)))*180/PI()+ACOS((_sinfi/(SQRT(_sinfi^2+(_cosfi*COS(Азимут!K114*PI()/180))^2))))*180/PI())</f>
        <v>42.891941352904297</v>
      </c>
      <c r="V114" s="73">
        <f>(-1)*(180*_nn1+(-1)^_nn1*ASIN(-(-1)*SIN(Расчет!D131*PI()/180)/(SQRT(_sinfi^2+(_cosfi*COS(Азимут!L114*PI()/180))^2)))*180/PI()+ACOS((_sinfi/(SQRT(_sinfi^2+(_cosfi*COS(Азимут!L114*PI()/180))^2))))*180/PI())</f>
        <v>44.221778428501182</v>
      </c>
      <c r="W114" s="110">
        <f>(-1)*(180*_nn1+(-1)^_nn1*ASIN(-(-1)*SIN(Расчет!D131*PI()/180)/(SQRT(_sinfi^2+(_cosfi*COS(Азимут!M114*PI()/180))^2)))*180/PI()+ACOS((_sinfi/(SQRT(_sinfi^2+(_cosfi*COS(Азимут!M114*PI()/180))^2))))*180/PI())</f>
        <v>44.658906548225247</v>
      </c>
    </row>
    <row r="115" spans="1:23">
      <c r="A115" s="46">
        <f>Расчет!A132</f>
        <v>111</v>
      </c>
      <c r="B115" s="3" t="str">
        <f>Расчет!B132</f>
        <v>Апрель</v>
      </c>
      <c r="C115" s="31">
        <f>Расчет!C132</f>
        <v>21</v>
      </c>
      <c r="D115" s="120">
        <f>Расчет!U132-Расчет!U132/10</f>
        <v>100.90630318872432</v>
      </c>
      <c r="E115" s="59">
        <f>D115-Расчет!U132/10</f>
        <v>89.694491723310506</v>
      </c>
      <c r="F115" s="57">
        <f>E115-Расчет!U132/10</f>
        <v>78.482680257896689</v>
      </c>
      <c r="G115" s="57">
        <f>F115-Расчет!U132/10</f>
        <v>67.270868792482872</v>
      </c>
      <c r="H115" s="57">
        <f>G115-Расчет!U132/10</f>
        <v>56.059057327069056</v>
      </c>
      <c r="I115" s="57">
        <f>H115-Расчет!U132/10</f>
        <v>44.847245861655239</v>
      </c>
      <c r="J115" s="57">
        <f>I115-Расчет!U132/10</f>
        <v>33.635434396241422</v>
      </c>
      <c r="K115" s="57">
        <f>J115-Расчет!U132/10</f>
        <v>22.423622930827609</v>
      </c>
      <c r="L115" s="57">
        <f>K115-Расчет!U132/10</f>
        <v>11.211811465413795</v>
      </c>
      <c r="M115" s="117">
        <f>L115-Расчет!U132/10</f>
        <v>-1.7763568394002505E-14</v>
      </c>
      <c r="N115" s="111">
        <f>IF(D115&gt;90,(-1)*(180*_nn2+(-1)^_nn2*ASIN(-(-1)*SIN(Расчет!D132*PI()/180)/(SQRT(_sinfi^2+(_cosfi*COS(Азимут!D115*PI()/180))^2)))*180/PI()-ACOS((_sinfi/(SQRT(_sinfi^2+(_cosfi*COS(Азимут!D115*PI()/180))^2))))*180/PI()),(-1)*(180*_nn1+(-1)^_nn1*ASIN(-(-1)*SIN(Расчет!D132*PI()/180)/(SQRT(_sinfi^2+(_cosfi*COS(Азимут!D115*PI()/180))^2)))*180/PI()+ACOS((_sinfi/(SQRT(_sinfi^2+(_cosfi*COS(Азимут!D115*PI()/180))^2))))*180/PI()))</f>
        <v>6.3580579231989418</v>
      </c>
      <c r="O115" s="74">
        <f>IF(E115&gt;90,(-1)*(180*_nn2+(-1)^_nn2*ASIN(-(-1)*SIN(Расчет!D132*PI()/180)/(SQRT(_sinfi^2+(_cosfi*COS(Азимут!E115*PI()/180))^2)))*180/PI()-ACOS((_sinfi/(SQRT(_sinfi^2+(_cosfi*COS(Азимут!E115*PI()/180))^2))))*180/PI()),(-1)*(180*_nn1+(-1)^_nn1*ASIN(-(-1)*SIN(Расчет!D132*PI()/180)/(SQRT(_sinfi^2+(_cosfi*COS(Азимут!E115*PI()/180))^2)))*180/PI()+ACOS((_sinfi/(SQRT(_sinfi^2+(_cosfi*COS(Азимут!E115*PI()/180))^2))))*180/PI()))</f>
        <v>13.857238101573387</v>
      </c>
      <c r="P115" s="73">
        <f>(-1)*(180*_nn1+(-1)^_nn1*ASIN(-(-1)*SIN(Расчет!D132*PI()/180)/(SQRT(_sinfi^2+(_cosfi*COS(Азимут!F115*PI()/180))^2)))*180/PI()+ACOS((_sinfi/(SQRT(_sinfi^2+(_cosfi*COS(Азимут!F115*PI()/180))^2))))*180/PI())</f>
        <v>21.111353974211227</v>
      </c>
      <c r="Q115" s="73">
        <f>(-1)*(180*_nn1+(-1)^_nn1*ASIN(-(-1)*SIN(Расчет!D132*PI()/180)/(SQRT(_sinfi^2+(_cosfi*COS(Азимут!G115*PI()/180))^2)))*180/PI()+ACOS((_sinfi/(SQRT(_sinfi^2+(_cosfi*COS(Азимут!G115*PI()/180))^2))))*180/PI())</f>
        <v>27.65367795102631</v>
      </c>
      <c r="R115" s="73">
        <f>(-1)*(180*_nn1+(-1)^_nn1*ASIN(-(-1)*SIN(Расчет!D132*PI()/180)/(SQRT(_sinfi^2+(_cosfi*COS(Азимут!H115*PI()/180))^2)))*180/PI()+ACOS((_sinfi/(SQRT(_sinfi^2+(_cosfi*COS(Азимут!H115*PI()/180))^2))))*180/PI())</f>
        <v>33.191006196590848</v>
      </c>
      <c r="S115" s="73">
        <f>(-1)*(180*_nn1+(-1)^_nn1*ASIN(-(-1)*SIN(Расчет!D132*PI()/180)/(SQRT(_sinfi^2+(_cosfi*COS(Азимут!I115*PI()/180))^2)))*180/PI()+ACOS((_sinfi/(SQRT(_sinfi^2+(_cosfi*COS(Азимут!I115*PI()/180))^2))))*180/PI())</f>
        <v>37.613211384690914</v>
      </c>
      <c r="T115" s="73">
        <f>(-1)*(180*_nn1+(-1)^_nn1*ASIN(-(-1)*SIN(Расчет!D132*PI()/180)/(SQRT(_sinfi^2+(_cosfi*COS(Азимут!J115*PI()/180))^2)))*180/PI()+ACOS((_sinfi/(SQRT(_sinfi^2+(_cosfi*COS(Азимут!J115*PI()/180))^2))))*180/PI())</f>
        <v>40.93540069225341</v>
      </c>
      <c r="U115" s="73">
        <f>(-1)*(180*_nn1+(-1)^_nn1*ASIN(-(-1)*SIN(Расчет!D132*PI()/180)/(SQRT(_sinfi^2+(_cosfi*COS(Азимут!K115*PI()/180))^2)))*180/PI()+ACOS((_sinfi/(SQRT(_sinfi^2+(_cosfi*COS(Азимут!K115*PI()/180))^2))))*180/PI())</f>
        <v>43.228337167028911</v>
      </c>
      <c r="V115" s="73">
        <f>(-1)*(180*_nn1+(-1)^_nn1*ASIN(-(-1)*SIN(Расчет!D132*PI()/180)/(SQRT(_sinfi^2+(_cosfi*COS(Азимут!L115*PI()/180))^2)))*180/PI()+ACOS((_sinfi/(SQRT(_sinfi^2+(_cosfi*COS(Азимут!L115*PI()/180))^2))))*180/PI())</f>
        <v>44.568098952944126</v>
      </c>
      <c r="W115" s="110">
        <f>(-1)*(180*_nn1+(-1)^_nn1*ASIN(-(-1)*SIN(Расчет!D132*PI()/180)/(SQRT(_sinfi^2+(_cosfi*COS(Азимут!M115*PI()/180))^2)))*180/PI()+ACOS((_sinfi/(SQRT(_sinfi^2+(_cosfi*COS(Азимут!M115*PI()/180))^2))))*180/PI())</f>
        <v>45.008355133606415</v>
      </c>
    </row>
    <row r="116" spans="1:23">
      <c r="A116" s="46">
        <f>Расчет!A133</f>
        <v>112</v>
      </c>
      <c r="B116" s="3" t="str">
        <f>Расчет!B133</f>
        <v>Апрель</v>
      </c>
      <c r="C116" s="31">
        <f>Расчет!C133</f>
        <v>22</v>
      </c>
      <c r="D116" s="120">
        <f>Расчет!U133-Расчет!U133/10</f>
        <v>101.50255643409793</v>
      </c>
      <c r="E116" s="59">
        <f>D116-Расчет!U133/10</f>
        <v>90.224494608087042</v>
      </c>
      <c r="F116" s="57">
        <f>E116-Расчет!U133/10</f>
        <v>78.946432782076158</v>
      </c>
      <c r="G116" s="57">
        <f>F116-Расчет!U133/10</f>
        <v>67.668370956065274</v>
      </c>
      <c r="H116" s="57">
        <f>G116-Расчет!U133/10</f>
        <v>56.390309130054391</v>
      </c>
      <c r="I116" s="57">
        <f>H116-Расчет!U133/10</f>
        <v>45.112247304043507</v>
      </c>
      <c r="J116" s="57">
        <f>I116-Расчет!U133/10</f>
        <v>33.834185478032623</v>
      </c>
      <c r="K116" s="57">
        <f>J116-Расчет!U133/10</f>
        <v>22.556123652021743</v>
      </c>
      <c r="L116" s="57">
        <f>K116-Расчет!U133/10</f>
        <v>11.278061826010862</v>
      </c>
      <c r="M116" s="117">
        <f>L116-Расчет!U133/10</f>
        <v>-1.7763568394002505E-14</v>
      </c>
      <c r="N116" s="111">
        <f>IF(D116&gt;90,(-1)*(180*_nn2+(-1)^_nn2*ASIN(-(-1)*SIN(Расчет!D133*PI()/180)/(SQRT(_sinfi^2+(_cosfi*COS(Азимут!D116*PI()/180))^2)))*180/PI()-ACOS((_sinfi/(SQRT(_sinfi^2+(_cosfi*COS(Азимут!D116*PI()/180))^2))))*180/PI()),(-1)*(180*_nn1+(-1)^_nn1*ASIN(-(-1)*SIN(Расчет!D133*PI()/180)/(SQRT(_sinfi^2+(_cosfi*COS(Азимут!D116*PI()/180))^2)))*180/PI()+ACOS((_sinfi/(SQRT(_sinfi^2+(_cosfi*COS(Азимут!D116*PI()/180))^2))))*180/PI()))</f>
        <v>6.3791157173217243</v>
      </c>
      <c r="O116" s="74">
        <f>IF(E116&gt;90,(-1)*(180*_nn2+(-1)^_nn2*ASIN(-(-1)*SIN(Расчет!D133*PI()/180)/(SQRT(_sinfi^2+(_cosfi*COS(Азимут!E116*PI()/180))^2)))*180/PI()-ACOS((_sinfi/(SQRT(_sinfi^2+(_cosfi*COS(Азимут!E116*PI()/180))^2))))*180/PI()),(-1)*(180*_nn1+(-1)^_nn1*ASIN(-(-1)*SIN(Расчет!D133*PI()/180)/(SQRT(_sinfi^2+(_cosfi*COS(Азимут!E116*PI()/180))^2)))*180/PI()+ACOS((_sinfi/(SQRT(_sinfi^2+(_cosfi*COS(Азимут!E116*PI()/180))^2))))*180/PI()))</f>
        <v>13.924317837495778</v>
      </c>
      <c r="P116" s="73">
        <f>(-1)*(180*_nn1+(-1)^_nn1*ASIN(-(-1)*SIN(Расчет!D133*PI()/180)/(SQRT(_sinfi^2+(_cosfi*COS(Азимут!F116*PI()/180))^2)))*180/PI()+ACOS((_sinfi/(SQRT(_sinfi^2+(_cosfi*COS(Азимут!F116*PI()/180))^2))))*180/PI())</f>
        <v>21.239352186902181</v>
      </c>
      <c r="Q116" s="73">
        <f>(-1)*(180*_nn1+(-1)^_nn1*ASIN(-(-1)*SIN(Расчет!D133*PI()/180)/(SQRT(_sinfi^2+(_cosfi*COS(Азимут!G116*PI()/180))^2)))*180/PI()+ACOS((_sinfi/(SQRT(_sinfi^2+(_cosfi*COS(Азимут!G116*PI()/180))^2))))*180/PI())</f>
        <v>27.844390413089371</v>
      </c>
      <c r="R116" s="73">
        <f>(-1)*(180*_nn1+(-1)^_nn1*ASIN(-(-1)*SIN(Расчет!D133*PI()/180)/(SQRT(_sinfi^2+(_cosfi*COS(Азимут!H116*PI()/180))^2)))*180/PI()+ACOS((_sinfi/(SQRT(_sinfi^2+(_cosfi*COS(Азимут!H116*PI()/180))^2))))*180/PI())</f>
        <v>33.436066428484594</v>
      </c>
      <c r="S116" s="73">
        <f>(-1)*(180*_nn1+(-1)^_nn1*ASIN(-(-1)*SIN(Расчет!D133*PI()/180)/(SQRT(_sinfi^2+(_cosfi*COS(Азимут!I116*PI()/180))^2)))*180/PI()+ACOS((_sinfi/(SQRT(_sinfi^2+(_cosfi*COS(Азимут!I116*PI()/180))^2))))*180/PI())</f>
        <v>37.899799957866804</v>
      </c>
      <c r="T116" s="73">
        <f>(-1)*(180*_nn1+(-1)^_nn1*ASIN(-(-1)*SIN(Расчет!D133*PI()/180)/(SQRT(_sinfi^2+(_cosfi*COS(Азимут!J116*PI()/180))^2)))*180/PI()+ACOS((_sinfi/(SQRT(_sinfi^2+(_cosfi*COS(Азимут!J116*PI()/180))^2))))*180/PI())</f>
        <v>41.250776223889574</v>
      </c>
      <c r="U116" s="73">
        <f>(-1)*(180*_nn1+(-1)^_nn1*ASIN(-(-1)*SIN(Расчет!D133*PI()/180)/(SQRT(_sinfi^2+(_cosfi*COS(Азимут!K116*PI()/180))^2)))*180/PI()+ACOS((_sinfi/(SQRT(_sinfi^2+(_cosfi*COS(Азимут!K116*PI()/180))^2))))*180/PI())</f>
        <v>43.561874580711731</v>
      </c>
      <c r="V116" s="73">
        <f>(-1)*(180*_nn1+(-1)^_nn1*ASIN(-(-1)*SIN(Расчет!D133*PI()/180)/(SQRT(_sinfi^2+(_cosfi*COS(Азимут!L116*PI()/180))^2)))*180/PI()+ACOS((_sinfi/(SQRT(_sinfi^2+(_cosfi*COS(Азимут!L116*PI()/180))^2))))*180/PI())</f>
        <v>44.911473709058498</v>
      </c>
      <c r="W116" s="110">
        <f>(-1)*(180*_nn1+(-1)^_nn1*ASIN(-(-1)*SIN(Расчет!D133*PI()/180)/(SQRT(_sinfi^2+(_cosfi*COS(Азимут!M116*PI()/180))^2)))*180/PI()+ACOS((_sinfi/(SQRT(_sinfi^2+(_cosfi*COS(Азимут!M116*PI()/180))^2))))*180/PI())</f>
        <v>45.354825738795711</v>
      </c>
    </row>
    <row r="117" spans="1:23">
      <c r="A117" s="46">
        <f>Расчет!A134</f>
        <v>113</v>
      </c>
      <c r="B117" s="3" t="str">
        <f>Расчет!B134</f>
        <v>Апрель</v>
      </c>
      <c r="C117" s="31">
        <f>Расчет!C134</f>
        <v>23</v>
      </c>
      <c r="D117" s="120">
        <f>Расчет!U134-Расчет!U134/10</f>
        <v>102.09564133731811</v>
      </c>
      <c r="E117" s="59">
        <f>D117-Расчет!U134/10</f>
        <v>90.751681188727218</v>
      </c>
      <c r="F117" s="57">
        <f>E117-Расчет!U134/10</f>
        <v>79.407721040136323</v>
      </c>
      <c r="G117" s="57">
        <f>F117-Расчет!U134/10</f>
        <v>68.063760891545428</v>
      </c>
      <c r="H117" s="57">
        <f>G117-Расчет!U134/10</f>
        <v>56.719800742954526</v>
      </c>
      <c r="I117" s="57">
        <f>H117-Расчет!U134/10</f>
        <v>45.375840594363623</v>
      </c>
      <c r="J117" s="57">
        <f>I117-Расчет!U134/10</f>
        <v>34.031880445772721</v>
      </c>
      <c r="K117" s="57">
        <f>J117-Расчет!U134/10</f>
        <v>22.687920297181819</v>
      </c>
      <c r="L117" s="57">
        <f>K117-Расчет!U134/10</f>
        <v>11.343960148590918</v>
      </c>
      <c r="M117" s="117">
        <f>L117-Расчет!U134/10</f>
        <v>1.7763568394002505E-14</v>
      </c>
      <c r="N117" s="111">
        <f>IF(D117&gt;90,(-1)*(180*_nn2+(-1)^_nn2*ASIN(-(-1)*SIN(Расчет!D134*PI()/180)/(SQRT(_sinfi^2+(_cosfi*COS(Азимут!D117*PI()/180))^2)))*180/PI()-ACOS((_sinfi/(SQRT(_sinfi^2+(_cosfi*COS(Азимут!D117*PI()/180))^2))))*180/PI()),(-1)*(180*_nn1+(-1)^_nn1*ASIN(-(-1)*SIN(Расчет!D134*PI()/180)/(SQRT(_sinfi^2+(_cosfi*COS(Азимут!D117*PI()/180))^2)))*180/PI()+ACOS((_sinfi/(SQRT(_sinfi^2+(_cosfi*COS(Азимут!D117*PI()/180))^2))))*180/PI()))</f>
        <v>6.3989224519976347</v>
      </c>
      <c r="O117" s="74">
        <f>IF(E117&gt;90,(-1)*(180*_nn2+(-1)^_nn2*ASIN(-(-1)*SIN(Расчет!D134*PI()/180)/(SQRT(_sinfi^2+(_cosfi*COS(Азимут!E117*PI()/180))^2)))*180/PI()-ACOS((_sinfi/(SQRT(_sinfi^2+(_cosfi*COS(Азимут!E117*PI()/180))^2))))*180/PI()),(-1)*(180*_nn1+(-1)^_nn1*ASIN(-(-1)*SIN(Расчет!D134*PI()/180)/(SQRT(_sinfi^2+(_cosfi*COS(Азимут!E117*PI()/180))^2)))*180/PI()+ACOS((_sinfi/(SQRT(_sinfi^2+(_cosfi*COS(Азимут!E117*PI()/180))^2))))*180/PI()))</f>
        <v>13.989252311201284</v>
      </c>
      <c r="P117" s="73">
        <f>(-1)*(180*_nn1+(-1)^_nn1*ASIN(-(-1)*SIN(Расчет!D134*PI()/180)/(SQRT(_sinfi^2+(_cosfi*COS(Азимут!F117*PI()/180))^2)))*180/PI()+ACOS((_sinfi/(SQRT(_sinfi^2+(_cosfi*COS(Азимут!F117*PI()/180))^2))))*180/PI())</f>
        <v>21.364776507728379</v>
      </c>
      <c r="Q117" s="73">
        <f>(-1)*(180*_nn1+(-1)^_nn1*ASIN(-(-1)*SIN(Расчет!D134*PI()/180)/(SQRT(_sinfi^2+(_cosfi*COS(Азимут!G117*PI()/180))^2)))*180/PI()+ACOS((_sinfi/(SQRT(_sinfi^2+(_cosfi*COS(Азимут!G117*PI()/180))^2))))*180/PI())</f>
        <v>28.032424708160477</v>
      </c>
      <c r="R117" s="73">
        <f>(-1)*(180*_nn1+(-1)^_nn1*ASIN(-(-1)*SIN(Расчет!D134*PI()/180)/(SQRT(_sinfi^2+(_cosfi*COS(Азимут!H117*PI()/180))^2)))*180/PI()+ACOS((_sinfi/(SQRT(_sinfi^2+(_cosfi*COS(Азимут!H117*PI()/180))^2))))*180/PI())</f>
        <v>33.678439858948451</v>
      </c>
      <c r="S117" s="73">
        <f>(-1)*(180*_nn1+(-1)^_nn1*ASIN(-(-1)*SIN(Расчет!D134*PI()/180)/(SQRT(_sinfi^2+(_cosfi*COS(Азимут!I117*PI()/180))^2)))*180/PI()+ACOS((_sinfi/(SQRT(_sinfi^2+(_cosfi*COS(Азимут!I117*PI()/180))^2))))*180/PI())</f>
        <v>38.183653751821225</v>
      </c>
      <c r="T117" s="73">
        <f>(-1)*(180*_nn1+(-1)^_nn1*ASIN(-(-1)*SIN(Расчет!D134*PI()/180)/(SQRT(_sinfi^2+(_cosfi*COS(Азимут!J117*PI()/180))^2)))*180/PI()+ACOS((_sinfi/(SQRT(_sinfi^2+(_cosfi*COS(Азимут!J117*PI()/180))^2))))*180/PI())</f>
        <v>41.563313666847819</v>
      </c>
      <c r="U117" s="73">
        <f>(-1)*(180*_nn1+(-1)^_nn1*ASIN(-(-1)*SIN(Расчет!D134*PI()/180)/(SQRT(_sinfi^2+(_cosfi*COS(Азимут!K117*PI()/180))^2)))*180/PI()+ACOS((_sinfi/(SQRT(_sinfi^2+(_cosfi*COS(Азимут!K117*PI()/180))^2))))*180/PI())</f>
        <v>43.892455421337786</v>
      </c>
      <c r="V117" s="73">
        <f>(-1)*(180*_nn1+(-1)^_nn1*ASIN(-(-1)*SIN(Расчет!D134*PI()/180)/(SQRT(_sinfi^2+(_cosfi*COS(Азимут!L117*PI()/180))^2)))*180/PI()+ACOS((_sinfi/(SQRT(_sinfi^2+(_cosfi*COS(Азимут!L117*PI()/180))^2))))*180/PI())</f>
        <v>45.251802230479854</v>
      </c>
      <c r="W117" s="110">
        <f>(-1)*(180*_nn1+(-1)^_nn1*ASIN(-(-1)*SIN(Расчет!D134*PI()/180)/(SQRT(_sinfi^2+(_cosfi*COS(Азимут!M117*PI()/180))^2)))*180/PI()+ACOS((_sinfi/(SQRT(_sinfi^2+(_cosfi*COS(Азимут!M117*PI()/180))^2))))*180/PI())</f>
        <v>45.698217185428319</v>
      </c>
    </row>
    <row r="118" spans="1:23">
      <c r="A118" s="46">
        <f>Расчет!A135</f>
        <v>114</v>
      </c>
      <c r="B118" s="3" t="str">
        <f>Расчет!B135</f>
        <v>Апрель</v>
      </c>
      <c r="C118" s="31">
        <f>Расчет!C135</f>
        <v>24</v>
      </c>
      <c r="D118" s="120">
        <f>Расчет!U135-Расчет!U135/10</f>
        <v>102.68541287733649</v>
      </c>
      <c r="E118" s="59">
        <f>D118-Расчет!U135/10</f>
        <v>91.275922557632441</v>
      </c>
      <c r="F118" s="57">
        <f>E118-Расчет!U135/10</f>
        <v>79.866432237928393</v>
      </c>
      <c r="G118" s="57">
        <f>F118-Расчет!U135/10</f>
        <v>68.456941918224345</v>
      </c>
      <c r="H118" s="57">
        <f>G118-Расчет!U135/10</f>
        <v>57.04745159852029</v>
      </c>
      <c r="I118" s="57">
        <f>H118-Расчет!U135/10</f>
        <v>45.637961278816235</v>
      </c>
      <c r="J118" s="57">
        <f>I118-Расчет!U135/10</f>
        <v>34.22847095911218</v>
      </c>
      <c r="K118" s="57">
        <f>J118-Расчет!U135/10</f>
        <v>22.818980639408124</v>
      </c>
      <c r="L118" s="57">
        <f>K118-Расчет!U135/10</f>
        <v>11.409490319704069</v>
      </c>
      <c r="M118" s="117">
        <f>L118-Расчет!U135/10</f>
        <v>1.4210854715202004E-14</v>
      </c>
      <c r="N118" s="111">
        <f>IF(D118&gt;90,(-1)*(180*_nn2+(-1)^_nn2*ASIN(-(-1)*SIN(Расчет!D135*PI()/180)/(SQRT(_sinfi^2+(_cosfi*COS(Азимут!D118*PI()/180))^2)))*180/PI()-ACOS((_sinfi/(SQRT(_sinfi^2+(_cosfi*COS(Азимут!D118*PI()/180))^2))))*180/PI()),(-1)*(180*_nn1+(-1)^_nn1*ASIN(-(-1)*SIN(Расчет!D135*PI()/180)/(SQRT(_sinfi^2+(_cosfi*COS(Азимут!D118*PI()/180))^2)))*180/PI()+ACOS((_sinfi/(SQRT(_sinfi^2+(_cosfi*COS(Азимут!D118*PI()/180))^2))))*180/PI()))</f>
        <v>6.4174766536405059</v>
      </c>
      <c r="O118" s="74">
        <f>IF(E118&gt;90,(-1)*(180*_nn2+(-1)^_nn2*ASIN(-(-1)*SIN(Расчет!D135*PI()/180)/(SQRT(_sinfi^2+(_cosfi*COS(Азимут!E118*PI()/180))^2)))*180/PI()-ACOS((_sinfi/(SQRT(_sinfi^2+(_cosfi*COS(Азимут!E118*PI()/180))^2))))*180/PI()),(-1)*(180*_nn1+(-1)^_nn1*ASIN(-(-1)*SIN(Расчет!D135*PI()/180)/(SQRT(_sinfi^2+(_cosfi*COS(Азимут!E118*PI()/180))^2)))*180/PI()+ACOS((_sinfi/(SQRT(_sinfi^2+(_cosfi*COS(Азимут!E118*PI()/180))^2))))*180/PI()))</f>
        <v>14.052021443689938</v>
      </c>
      <c r="P118" s="73">
        <f>(-1)*(180*_nn1+(-1)^_nn1*ASIN(-(-1)*SIN(Расчет!D135*PI()/180)/(SQRT(_sinfi^2+(_cosfi*COS(Азимут!F118*PI()/180))^2)))*180/PI()+ACOS((_sinfi/(SQRT(_sinfi^2+(_cosfi*COS(Азимут!F118*PI()/180))^2))))*180/PI())</f>
        <v>21.487583064256455</v>
      </c>
      <c r="Q118" s="73">
        <f>(-1)*(180*_nn1+(-1)^_nn1*ASIN(-(-1)*SIN(Расчет!D135*PI()/180)/(SQRT(_sinfi^2+(_cosfi*COS(Азимут!G118*PI()/180))^2)))*180/PI()+ACOS((_sinfi/(SQRT(_sinfi^2+(_cosfi*COS(Азимут!G118*PI()/180))^2))))*180/PI())</f>
        <v>28.21771733936373</v>
      </c>
      <c r="R118" s="73">
        <f>(-1)*(180*_nn1+(-1)^_nn1*ASIN(-(-1)*SIN(Расчет!D135*PI()/180)/(SQRT(_sinfi^2+(_cosfi*COS(Азимут!H118*PI()/180))^2)))*180/PI()+ACOS((_sinfi/(SQRT(_sinfi^2+(_cosfi*COS(Азимут!H118*PI()/180))^2))))*180/PI())</f>
        <v>33.918049079592549</v>
      </c>
      <c r="S118" s="73">
        <f>(-1)*(180*_nn1+(-1)^_nn1*ASIN(-(-1)*SIN(Расчет!D135*PI()/180)/(SQRT(_sinfi^2+(_cosfi*COS(Азимут!I118*PI()/180))^2)))*180/PI()+ACOS((_sinfi/(SQRT(_sinfi^2+(_cosfi*COS(Азимут!I118*PI()/180))^2))))*180/PI())</f>
        <v>38.46468555947115</v>
      </c>
      <c r="T118" s="73">
        <f>(-1)*(180*_nn1+(-1)^_nn1*ASIN(-(-1)*SIN(Расчет!D135*PI()/180)/(SQRT(_sinfi^2+(_cosfi*COS(Азимут!J118*PI()/180))^2)))*180/PI()+ACOS((_sinfi/(SQRT(_sinfi^2+(_cosfi*COS(Азимут!J118*PI()/180))^2))))*180/PI())</f>
        <v>41.872919039183984</v>
      </c>
      <c r="U118" s="73">
        <f>(-1)*(180*_nn1+(-1)^_nn1*ASIN(-(-1)*SIN(Расчет!D135*PI()/180)/(SQRT(_sinfi^2+(_cosfi*COS(Азимут!K118*PI()/180))^2)))*180/PI()+ACOS((_sinfi/(SQRT(_sinfi^2+(_cosfi*COS(Азимут!K118*PI()/180))^2))))*180/PI())</f>
        <v>44.219981429597993</v>
      </c>
      <c r="V118" s="73">
        <f>(-1)*(180*_nn1+(-1)^_nn1*ASIN(-(-1)*SIN(Расчет!D135*PI()/180)/(SQRT(_sinfi^2+(_cosfi*COS(Азимут!L118*PI()/180))^2)))*180/PI()+ACOS((_sinfi/(SQRT(_sinfi^2+(_cosfi*COS(Азимут!L118*PI()/180))^2))))*180/PI())</f>
        <v>45.588983989526838</v>
      </c>
      <c r="W118" s="110">
        <f>(-1)*(180*_nn1+(-1)^_nn1*ASIN(-(-1)*SIN(Расчет!D135*PI()/180)/(SQRT(_sinfi^2+(_cosfi*COS(Азимут!M118*PI()/180))^2)))*180/PI()+ACOS((_sinfi/(SQRT(_sinfi^2+(_cosfi*COS(Азимут!M118*PI()/180))^2))))*180/PI())</f>
        <v>46.038428248864705</v>
      </c>
    </row>
    <row r="119" spans="1:23">
      <c r="A119" s="46">
        <f>Расчет!A136</f>
        <v>115</v>
      </c>
      <c r="B119" s="3" t="str">
        <f>Расчет!B136</f>
        <v>Апрель</v>
      </c>
      <c r="C119" s="31">
        <f>Расчет!C136</f>
        <v>25</v>
      </c>
      <c r="D119" s="120">
        <f>Расчет!U136-Расчет!U136/10</f>
        <v>103.2717222395116</v>
      </c>
      <c r="E119" s="59">
        <f>D119-Расчет!U136/10</f>
        <v>91.797086435121429</v>
      </c>
      <c r="F119" s="57">
        <f>E119-Расчет!U136/10</f>
        <v>80.322450630731254</v>
      </c>
      <c r="G119" s="57">
        <f>F119-Расчет!U136/10</f>
        <v>68.847814826341079</v>
      </c>
      <c r="H119" s="57">
        <f>G119-Расчет!U136/10</f>
        <v>57.373179021950904</v>
      </c>
      <c r="I119" s="57">
        <f>H119-Расчет!U136/10</f>
        <v>45.898543217560729</v>
      </c>
      <c r="J119" s="57">
        <f>I119-Расчет!U136/10</f>
        <v>34.423907413170554</v>
      </c>
      <c r="K119" s="57">
        <f>J119-Расчет!U136/10</f>
        <v>22.949271608780375</v>
      </c>
      <c r="L119" s="57">
        <f>K119-Расчет!U136/10</f>
        <v>11.474635804390196</v>
      </c>
      <c r="M119" s="117">
        <f>L119-Расчет!U136/10</f>
        <v>1.7763568394002505E-14</v>
      </c>
      <c r="N119" s="111">
        <f>IF(D119&gt;90,(-1)*(180*_nn2+(-1)^_nn2*ASIN(-(-1)*SIN(Расчет!D136*PI()/180)/(SQRT(_sinfi^2+(_cosfi*COS(Азимут!D119*PI()/180))^2)))*180/PI()-ACOS((_sinfi/(SQRT(_sinfi^2+(_cosfi*COS(Азимут!D119*PI()/180))^2))))*180/PI()),(-1)*(180*_nn1+(-1)^_nn1*ASIN(-(-1)*SIN(Расчет!D136*PI()/180)/(SQRT(_sinfi^2+(_cosfi*COS(Азимут!D119*PI()/180))^2)))*180/PI()+ACOS((_sinfi/(SQRT(_sinfi^2+(_cosfi*COS(Азимут!D119*PI()/180))^2))))*180/PI()))</f>
        <v>6.4347783810482042</v>
      </c>
      <c r="O119" s="74">
        <f>IF(E119&gt;90,(-1)*(180*_nn2+(-1)^_nn2*ASIN(-(-1)*SIN(Расчет!D136*PI()/180)/(SQRT(_sinfi^2+(_cosfi*COS(Азимут!E119*PI()/180))^2)))*180/PI()-ACOS((_sinfi/(SQRT(_sinfi^2+(_cosfi*COS(Азимут!E119*PI()/180))^2))))*180/PI()),(-1)*(180*_nn1+(-1)^_nn1*ASIN(-(-1)*SIN(Расчет!D136*PI()/180)/(SQRT(_sinfi^2+(_cosfi*COS(Азимут!E119*PI()/180))^2)))*180/PI()+ACOS((_sinfi/(SQRT(_sinfi^2+(_cosfi*COS(Азимут!E119*PI()/180))^2))))*180/PI()))</f>
        <v>14.112607374345572</v>
      </c>
      <c r="P119" s="73">
        <f>(-1)*(180*_nn1+(-1)^_nn1*ASIN(-(-1)*SIN(Расчет!D136*PI()/180)/(SQRT(_sinfi^2+(_cosfi*COS(Азимут!F119*PI()/180))^2)))*180/PI()+ACOS((_sinfi/(SQRT(_sinfi^2+(_cosfi*COS(Азимут!F119*PI()/180))^2))))*180/PI())</f>
        <v>21.607729915111747</v>
      </c>
      <c r="Q119" s="73">
        <f>(-1)*(180*_nn1+(-1)^_nn1*ASIN(-(-1)*SIN(Расчет!D136*PI()/180)/(SQRT(_sinfi^2+(_cosfi*COS(Азимут!G119*PI()/180))^2)))*180/PI()+ACOS((_sinfi/(SQRT(_sinfi^2+(_cosfi*COS(Азимут!G119*PI()/180))^2))))*180/PI())</f>
        <v>28.400206010705631</v>
      </c>
      <c r="R119" s="73">
        <f>(-1)*(180*_nn1+(-1)^_nn1*ASIN(-(-1)*SIN(Расчет!D136*PI()/180)/(SQRT(_sinfi^2+(_cosfi*COS(Азимут!H119*PI()/180))^2)))*180/PI()+ACOS((_sinfi/(SQRT(_sinfi^2+(_cosfi*COS(Азимут!H119*PI()/180))^2))))*180/PI())</f>
        <v>34.154817221023166</v>
      </c>
      <c r="S119" s="73">
        <f>(-1)*(180*_nn1+(-1)^_nn1*ASIN(-(-1)*SIN(Расчет!D136*PI()/180)/(SQRT(_sinfi^2+(_cosfi*COS(Азимут!I119*PI()/180))^2)))*180/PI()+ACOS((_sinfi/(SQRT(_sinfi^2+(_cosfi*COS(Азимут!I119*PI()/180))^2))))*180/PI())</f>
        <v>38.742808306767444</v>
      </c>
      <c r="T119" s="73">
        <f>(-1)*(180*_nn1+(-1)^_nn1*ASIN(-(-1)*SIN(Расчет!D136*PI()/180)/(SQRT(_sinfi^2+(_cosfi*COS(Азимут!J119*PI()/180))^2)))*180/PI()+ACOS((_sinfi/(SQRT(_sinfi^2+(_cosfi*COS(Азимут!J119*PI()/180))^2))))*180/PI())</f>
        <v>42.179498321737839</v>
      </c>
      <c r="U119" s="73">
        <f>(-1)*(180*_nn1+(-1)^_nn1*ASIN(-(-1)*SIN(Расчет!D136*PI()/180)/(SQRT(_sinfi^2+(_cosfi*COS(Азимут!K119*PI()/180))^2)))*180/PI()+ACOS((_sinfi/(SQRT(_sinfi^2+(_cosfi*COS(Азимут!K119*PI()/180))^2))))*180/PI())</f>
        <v>44.544354282116814</v>
      </c>
      <c r="V119" s="73">
        <f>(-1)*(180*_nn1+(-1)^_nn1*ASIN(-(-1)*SIN(Расчет!D136*PI()/180)/(SQRT(_sinfi^2+(_cosfi*COS(Азимут!L119*PI()/180))^2)))*180/PI()+ACOS((_sinfi/(SQRT(_sinfi^2+(_cosfi*COS(Азимут!L119*PI()/180))^2))))*180/PI())</f>
        <v>45.922918418815499</v>
      </c>
      <c r="W119" s="110">
        <f>(-1)*(180*_nn1+(-1)^_nn1*ASIN(-(-1)*SIN(Расчет!D136*PI()/180)/(SQRT(_sinfi^2+(_cosfi*COS(Азимут!M119*PI()/180))^2)))*180/PI()+ACOS((_sinfi/(SQRT(_sinfi^2+(_cosfi*COS(Азимут!M119*PI()/180))^2))))*180/PI())</f>
        <v>46.375357679706951</v>
      </c>
    </row>
    <row r="120" spans="1:23">
      <c r="A120" s="46">
        <f>Расчет!A137</f>
        <v>116</v>
      </c>
      <c r="B120" s="3" t="str">
        <f>Расчет!B137</f>
        <v>Апрель</v>
      </c>
      <c r="C120" s="31">
        <f>Расчет!C137</f>
        <v>26</v>
      </c>
      <c r="D120" s="120">
        <f>Расчет!U137-Расчет!U137/10</f>
        <v>103.85441666889288</v>
      </c>
      <c r="E120" s="59">
        <f>D120-Расчет!U137/10</f>
        <v>92.315037039015891</v>
      </c>
      <c r="F120" s="57">
        <f>E120-Расчет!U137/10</f>
        <v>80.775657409138901</v>
      </c>
      <c r="G120" s="57">
        <f>F120-Расчет!U137/10</f>
        <v>69.236277779261911</v>
      </c>
      <c r="H120" s="57">
        <f>G120-Расчет!U137/10</f>
        <v>57.696898149384921</v>
      </c>
      <c r="I120" s="57">
        <f>H120-Расчет!U137/10</f>
        <v>46.157518519507931</v>
      </c>
      <c r="J120" s="57">
        <f>I120-Расчет!U137/10</f>
        <v>34.618138889630941</v>
      </c>
      <c r="K120" s="57">
        <f>J120-Расчет!U137/10</f>
        <v>23.078759259753955</v>
      </c>
      <c r="L120" s="57">
        <f>K120-Расчет!U137/10</f>
        <v>11.539379629876969</v>
      </c>
      <c r="M120" s="117">
        <f>L120-Расчет!U137/10</f>
        <v>-1.7763568394002505E-14</v>
      </c>
      <c r="N120" s="111">
        <f>IF(D120&gt;90,(-1)*(180*_nn2+(-1)^_nn2*ASIN(-(-1)*SIN(Расчет!D137*PI()/180)/(SQRT(_sinfi^2+(_cosfi*COS(Азимут!D120*PI()/180))^2)))*180/PI()-ACOS((_sinfi/(SQRT(_sinfi^2+(_cosfi*COS(Азимут!D120*PI()/180))^2))))*180/PI()),(-1)*(180*_nn1+(-1)^_nn1*ASIN(-(-1)*SIN(Расчет!D137*PI()/180)/(SQRT(_sinfi^2+(_cosfi*COS(Азимут!D120*PI()/180))^2)))*180/PI()+ACOS((_sinfi/(SQRT(_sinfi^2+(_cosfi*COS(Азимут!D120*PI()/180))^2))))*180/PI()))</f>
        <v>6.4508292724566161</v>
      </c>
      <c r="O120" s="74">
        <f>IF(E120&gt;90,(-1)*(180*_nn2+(-1)^_nn2*ASIN(-(-1)*SIN(Расчет!D137*PI()/180)/(SQRT(_sinfi^2+(_cosfi*COS(Азимут!E120*PI()/180))^2)))*180/PI()-ACOS((_sinfi/(SQRT(_sinfi^2+(_cosfi*COS(Азимут!E120*PI()/180))^2))))*180/PI()),(-1)*(180*_nn1+(-1)^_nn1*ASIN(-(-1)*SIN(Расчет!D137*PI()/180)/(SQRT(_sinfi^2+(_cosfi*COS(Азимут!E120*PI()/180))^2)))*180/PI()+ACOS((_sinfi/(SQRT(_sinfi^2+(_cosfi*COS(Азимут!E120*PI()/180))^2))))*180/PI()))</f>
        <v>14.170994562625964</v>
      </c>
      <c r="P120" s="73">
        <f>(-1)*(180*_nn1+(-1)^_nn1*ASIN(-(-1)*SIN(Расчет!D137*PI()/180)/(SQRT(_sinfi^2+(_cosfi*COS(Азимут!F120*PI()/180))^2)))*180/PI()+ACOS((_sinfi/(SQRT(_sinfi^2+(_cosfi*COS(Азимут!F120*PI()/180))^2))))*180/PI())</f>
        <v>21.725177171539883</v>
      </c>
      <c r="Q120" s="73">
        <f>(-1)*(180*_nn1+(-1)^_nn1*ASIN(-(-1)*SIN(Расчет!D137*PI()/180)/(SQRT(_sinfi^2+(_cosfi*COS(Азимут!G120*PI()/180))^2)))*180/PI()+ACOS((_sinfi/(SQRT(_sinfi^2+(_cosfi*COS(Азимут!G120*PI()/180))^2))))*180/PI())</f>
        <v>28.579829727856662</v>
      </c>
      <c r="R120" s="73">
        <f>(-1)*(180*_nn1+(-1)^_nn1*ASIN(-(-1)*SIN(Расчет!D137*PI()/180)/(SQRT(_sinfi^2+(_cosfi*COS(Азимут!H120*PI()/180))^2)))*180/PI()+ACOS((_sinfi/(SQRT(_sinfi^2+(_cosfi*COS(Азимут!H120*PI()/180))^2))))*180/PI())</f>
        <v>34.38866802027519</v>
      </c>
      <c r="S120" s="73">
        <f>(-1)*(180*_nn1+(-1)^_nn1*ASIN(-(-1)*SIN(Расчет!D137*PI()/180)/(SQRT(_sinfi^2+(_cosfi*COS(Азимут!I120*PI()/180))^2)))*180/PI()+ACOS((_sinfi/(SQRT(_sinfi^2+(_cosfi*COS(Азимут!I120*PI()/180))^2))))*180/PI())</f>
        <v>39.017935095234748</v>
      </c>
      <c r="T120" s="73">
        <f>(-1)*(180*_nn1+(-1)^_nn1*ASIN(-(-1)*SIN(Расчет!D137*PI()/180)/(SQRT(_sinfi^2+(_cosfi*COS(Азимут!J120*PI()/180))^2)))*180/PI()+ACOS((_sinfi/(SQRT(_sinfi^2+(_cosfi*COS(Азимут!J120*PI()/180))^2))))*180/PI())</f>
        <v>42.482957487955559</v>
      </c>
      <c r="U120" s="73">
        <f>(-1)*(180*_nn1+(-1)^_nn1*ASIN(-(-1)*SIN(Расчет!D137*PI()/180)/(SQRT(_sinfi^2+(_cosfi*COS(Азимут!K120*PI()/180))^2)))*180/PI()+ACOS((_sinfi/(SQRT(_sinfi^2+(_cosfi*COS(Азимут!K120*PI()/180))^2))))*180/PI())</f>
        <v>44.865475616535889</v>
      </c>
      <c r="V120" s="73">
        <f>(-1)*(180*_nn1+(-1)^_nn1*ASIN(-(-1)*SIN(Расчет!D137*PI()/180)/(SQRT(_sinfi^2+(_cosfi*COS(Азимут!L120*PI()/180))^2)))*180/PI()+ACOS((_sinfi/(SQRT(_sinfi^2+(_cosfi*COS(Азимут!L120*PI()/180))^2))))*180/PI())</f>
        <v>46.25350493512579</v>
      </c>
      <c r="W120" s="110">
        <f>(-1)*(180*_nn1+(-1)^_nn1*ASIN(-(-1)*SIN(Расчет!D137*PI()/180)/(SQRT(_sinfi^2+(_cosfi*COS(Азимут!M120*PI()/180))^2)))*180/PI()+ACOS((_sinfi/(SQRT(_sinfi^2+(_cosfi*COS(Азимут!M120*PI()/180))^2))))*180/PI())</f>
        <v>46.708904227497953</v>
      </c>
    </row>
    <row r="121" spans="1:23">
      <c r="A121" s="46">
        <f>Расчет!A138</f>
        <v>117</v>
      </c>
      <c r="B121" s="3" t="str">
        <f>Расчет!B138</f>
        <v>Апрель</v>
      </c>
      <c r="C121" s="31">
        <f>Расчет!C138</f>
        <v>27</v>
      </c>
      <c r="D121" s="120">
        <f>Расчет!U138-Расчет!U138/10</f>
        <v>104.43333932353076</v>
      </c>
      <c r="E121" s="59">
        <f>D121-Расчет!U138/10</f>
        <v>92.82963495424957</v>
      </c>
      <c r="F121" s="57">
        <f>E121-Расчет!U138/10</f>
        <v>81.225930584968381</v>
      </c>
      <c r="G121" s="57">
        <f>F121-Расчет!U138/10</f>
        <v>69.622226215687192</v>
      </c>
      <c r="H121" s="57">
        <f>G121-Расчет!U138/10</f>
        <v>58.018521846405996</v>
      </c>
      <c r="I121" s="57">
        <f>H121-Расчет!U138/10</f>
        <v>46.414817477124799</v>
      </c>
      <c r="J121" s="57">
        <f>I121-Расчет!U138/10</f>
        <v>34.811113107843603</v>
      </c>
      <c r="K121" s="57">
        <f>J121-Расчет!U138/10</f>
        <v>23.207408738562407</v>
      </c>
      <c r="L121" s="57">
        <f>K121-Расчет!U138/10</f>
        <v>11.603704369281212</v>
      </c>
      <c r="M121" s="117">
        <f>L121-Расчет!U138/10</f>
        <v>1.7763568394002505E-14</v>
      </c>
      <c r="N121" s="111">
        <f>IF(D121&gt;90,(-1)*(180*_nn2+(-1)^_nn2*ASIN(-(-1)*SIN(Расчет!D138*PI()/180)/(SQRT(_sinfi^2+(_cosfi*COS(Азимут!D121*PI()/180))^2)))*180/PI()-ACOS((_sinfi/(SQRT(_sinfi^2+(_cosfi*COS(Азимут!D121*PI()/180))^2))))*180/PI()),(-1)*(180*_nn1+(-1)^_nn1*ASIN(-(-1)*SIN(Расчет!D138*PI()/180)/(SQRT(_sinfi^2+(_cosfi*COS(Азимут!D121*PI()/180))^2)))*180/PI()+ACOS((_sinfi/(SQRT(_sinfi^2+(_cosfi*COS(Азимут!D121*PI()/180))^2))))*180/PI()))</f>
        <v>6.4656325921881148</v>
      </c>
      <c r="O121" s="74">
        <f>IF(E121&gt;90,(-1)*(180*_nn2+(-1)^_nn2*ASIN(-(-1)*SIN(Расчет!D138*PI()/180)/(SQRT(_sinfi^2+(_cosfi*COS(Азимут!E121*PI()/180))^2)))*180/PI()-ACOS((_sinfi/(SQRT(_sinfi^2+(_cosfi*COS(Азимут!E121*PI()/180))^2))))*180/PI()),(-1)*(180*_nn1+(-1)^_nn1*ASIN(-(-1)*SIN(Расчет!D138*PI()/180)/(SQRT(_sinfi^2+(_cosfi*COS(Азимут!E121*PI()/180))^2)))*180/PI()+ACOS((_sinfi/(SQRT(_sinfi^2+(_cosfi*COS(Азимут!E121*PI()/180))^2))))*180/PI()))</f>
        <v>14.227169890831306</v>
      </c>
      <c r="P121" s="73">
        <f>(-1)*(180*_nn1+(-1)^_nn1*ASIN(-(-1)*SIN(Расчет!D138*PI()/180)/(SQRT(_sinfi^2+(_cosfi*COS(Азимут!F121*PI()/180))^2)))*180/PI()+ACOS((_sinfi/(SQRT(_sinfi^2+(_cosfi*COS(Азимут!F121*PI()/180))^2))))*180/PI())</f>
        <v>21.839887122516387</v>
      </c>
      <c r="Q121" s="73">
        <f>(-1)*(180*_nn1+(-1)^_nn1*ASIN(-(-1)*SIN(Расчет!D138*PI()/180)/(SQRT(_sinfi^2+(_cosfi*COS(Азимут!G121*PI()/180))^2)))*180/PI()+ACOS((_sinfi/(SQRT(_sinfi^2+(_cosfi*COS(Азимут!G121*PI()/180))^2))))*180/PI())</f>
        <v>28.756528903519182</v>
      </c>
      <c r="R121" s="73">
        <f>(-1)*(180*_nn1+(-1)^_nn1*ASIN(-(-1)*SIN(Расчет!D138*PI()/180)/(SQRT(_sinfi^2+(_cosfi*COS(Азимут!H121*PI()/180))^2)))*180/PI()+ACOS((_sinfi/(SQRT(_sinfi^2+(_cosfi*COS(Азимут!H121*PI()/180))^2))))*180/PI())</f>
        <v>34.619525892423354</v>
      </c>
      <c r="S121" s="73">
        <f>(-1)*(180*_nn1+(-1)^_nn1*ASIN(-(-1)*SIN(Расчет!D138*PI()/180)/(SQRT(_sinfi^2+(_cosfi*COS(Азимут!I121*PI()/180))^2)))*180/PI()+ACOS((_sinfi/(SQRT(_sinfi^2+(_cosfi*COS(Азимут!I121*PI()/180))^2))))*180/PI())</f>
        <v>39.289979247956325</v>
      </c>
      <c r="T121" s="73">
        <f>(-1)*(180*_nn1+(-1)^_nn1*ASIN(-(-1)*SIN(Расчет!D138*PI()/180)/(SQRT(_sinfi^2+(_cosfi*COS(Азимут!J121*PI()/180))^2)))*180/PI()+ACOS((_sinfi/(SQRT(_sinfi^2+(_cosfi*COS(Азимут!J121*PI()/180))^2))))*180/PI())</f>
        <v>42.783202536599532</v>
      </c>
      <c r="U121" s="73">
        <f>(-1)*(180*_nn1+(-1)^_nn1*ASIN(-(-1)*SIN(Расчет!D138*PI()/180)/(SQRT(_sinfi^2+(_cosfi*COS(Азимут!K121*PI()/180))^2)))*180/PI()+ACOS((_sinfi/(SQRT(_sinfi^2+(_cosfi*COS(Азимут!K121*PI()/180))^2))))*180/PI())</f>
        <v>45.183247059124227</v>
      </c>
      <c r="V121" s="73">
        <f>(-1)*(180*_nn1+(-1)^_nn1*ASIN(-(-1)*SIN(Расчет!D138*PI()/180)/(SQRT(_sinfi^2+(_cosfi*COS(Азимут!L121*PI()/180))^2)))*180/PI()+ACOS((_sinfi/(SQRT(_sinfi^2+(_cosfi*COS(Азимут!L121*PI()/180))^2))))*180/PI())</f>
        <v>46.580642965579671</v>
      </c>
      <c r="W121" s="110">
        <f>(-1)*(180*_nn1+(-1)^_nn1*ASIN(-(-1)*SIN(Расчет!D138*PI()/180)/(SQRT(_sinfi^2+(_cosfi*COS(Азимут!M121*PI()/180))^2)))*180/PI()+ACOS((_sinfi/(SQRT(_sinfi^2+(_cosfi*COS(Азимут!M121*PI()/180))^2))))*180/PI())</f>
        <v>47.038966666659775</v>
      </c>
    </row>
    <row r="122" spans="1:23">
      <c r="A122" s="46">
        <f>Расчет!A139</f>
        <v>118</v>
      </c>
      <c r="B122" s="3" t="str">
        <f>Расчет!B139</f>
        <v>Апрель</v>
      </c>
      <c r="C122" s="31">
        <f>Расчет!C139</f>
        <v>28</v>
      </c>
      <c r="D122" s="120">
        <f>Расчет!U139-Расчет!U139/10</f>
        <v>105.00832912832853</v>
      </c>
      <c r="E122" s="59">
        <f>D122-Расчет!U139/10</f>
        <v>93.34073700295869</v>
      </c>
      <c r="F122" s="57">
        <f>E122-Расчет!U139/10</f>
        <v>81.673144877588854</v>
      </c>
      <c r="G122" s="57">
        <f>F122-Расчет!U139/10</f>
        <v>70.005552752219018</v>
      </c>
      <c r="H122" s="57">
        <f>G122-Расчет!U139/10</f>
        <v>58.337960626849181</v>
      </c>
      <c r="I122" s="57">
        <f>H122-Расчет!U139/10</f>
        <v>46.670368501479345</v>
      </c>
      <c r="J122" s="57">
        <f>I122-Расчет!U139/10</f>
        <v>35.002776376109509</v>
      </c>
      <c r="K122" s="57">
        <f>J122-Расчет!U139/10</f>
        <v>23.335184250739673</v>
      </c>
      <c r="L122" s="57">
        <f>K122-Расчет!U139/10</f>
        <v>11.667592125369836</v>
      </c>
      <c r="M122" s="117">
        <f>L122-Расчет!U139/10</f>
        <v>0</v>
      </c>
      <c r="N122" s="111">
        <f>IF(D122&gt;90,(-1)*(180*_nn2+(-1)^_nn2*ASIN(-(-1)*SIN(Расчет!D139*PI()/180)/(SQRT(_sinfi^2+(_cosfi*COS(Азимут!D122*PI()/180))^2)))*180/PI()-ACOS((_sinfi/(SQRT(_sinfi^2+(_cosfi*COS(Азимут!D122*PI()/180))^2))))*180/PI()),(-1)*(180*_nn1+(-1)^_nn1*ASIN(-(-1)*SIN(Расчет!D139*PI()/180)/(SQRT(_sinfi^2+(_cosfi*COS(Азимут!D122*PI()/180))^2)))*180/PI()+ACOS((_sinfi/(SQRT(_sinfi^2+(_cosfi*COS(Азимут!D122*PI()/180))^2))))*180/PI()))</f>
        <v>6.4791932767046774</v>
      </c>
      <c r="O122" s="74">
        <f>IF(E122&gt;90,(-1)*(180*_nn2+(-1)^_nn2*ASIN(-(-1)*SIN(Расчет!D139*PI()/180)/(SQRT(_sinfi^2+(_cosfi*COS(Азимут!E122*PI()/180))^2)))*180/PI()-ACOS((_sinfi/(SQRT(_sinfi^2+(_cosfi*COS(Азимут!E122*PI()/180))^2))))*180/PI()),(-1)*(180*_nn1+(-1)^_nn1*ASIN(-(-1)*SIN(Расчет!D139*PI()/180)/(SQRT(_sinfi^2+(_cosfi*COS(Азимут!E122*PI()/180))^2)))*180/PI()+ACOS((_sinfi/(SQRT(_sinfi^2+(_cosfi*COS(Азимут!E122*PI()/180))^2))))*180/PI()))</f>
        <v>14.281122767576903</v>
      </c>
      <c r="P122" s="73">
        <f>(-1)*(180*_nn1+(-1)^_nn1*ASIN(-(-1)*SIN(Расчет!D139*PI()/180)/(SQRT(_sinfi^2+(_cosfi*COS(Азимут!F122*PI()/180))^2)))*180/PI()+ACOS((_sinfi/(SQRT(_sinfi^2+(_cosfi*COS(Азимут!F122*PI()/180))^2))))*180/PI())</f>
        <v>21.951824363113474</v>
      </c>
      <c r="Q122" s="73">
        <f>(-1)*(180*_nn1+(-1)^_nn1*ASIN(-(-1)*SIN(Расчет!D139*PI()/180)/(SQRT(_sinfi^2+(_cosfi*COS(Азимут!G122*PI()/180))^2)))*180/PI()+ACOS((_sinfi/(SQRT(_sinfi^2+(_cosfi*COS(Азимут!G122*PI()/180))^2))))*180/PI())</f>
        <v>28.930245467266474</v>
      </c>
      <c r="R122" s="73">
        <f>(-1)*(180*_nn1+(-1)^_nn1*ASIN(-(-1)*SIN(Расчет!D139*PI()/180)/(SQRT(_sinfi^2+(_cosfi*COS(Азимут!H122*PI()/180))^2)))*180/PI()+ACOS((_sinfi/(SQRT(_sinfi^2+(_cosfi*COS(Азимут!H122*PI()/180))^2))))*180/PI())</f>
        <v>34.847316006378691</v>
      </c>
      <c r="S122" s="73">
        <f>(-1)*(180*_nn1+(-1)^_nn1*ASIN(-(-1)*SIN(Расчет!D139*PI()/180)/(SQRT(_sinfi^2+(_cosfi*COS(Азимут!I122*PI()/180))^2)))*180/PI()+ACOS((_sinfi/(SQRT(_sinfi^2+(_cosfi*COS(Азимут!I122*PI()/180))^2))))*180/PI())</f>
        <v>39.558854359061684</v>
      </c>
      <c r="T122" s="73">
        <f>(-1)*(180*_nn1+(-1)^_nn1*ASIN(-(-1)*SIN(Расчет!D139*PI()/180)/(SQRT(_sinfi^2+(_cosfi*COS(Азимут!J122*PI()/180))^2)))*180/PI()+ACOS((_sinfi/(SQRT(_sinfi^2+(_cosfi*COS(Азимут!J122*PI()/180))^2))))*180/PI())</f>
        <v>43.080139527417913</v>
      </c>
      <c r="U122" s="73">
        <f>(-1)*(180*_nn1+(-1)^_nn1*ASIN(-(-1)*SIN(Расчет!D139*PI()/180)/(SQRT(_sinfi^2+(_cosfi*COS(Азимут!K122*PI()/180))^2)))*180/PI()+ACOS((_sinfi/(SQRT(_sinfi^2+(_cosfi*COS(Азимут!K122*PI()/180))^2))))*180/PI())</f>
        <v>45.497570254980275</v>
      </c>
      <c r="V122" s="73">
        <f>(-1)*(180*_nn1+(-1)^_nn1*ASIN(-(-1)*SIN(Расчет!D139*PI()/180)/(SQRT(_sinfi^2+(_cosfi*COS(Азимут!L122*PI()/180))^2)))*180/PI()+ACOS((_sinfi/(SQRT(_sinfi^2+(_cosfi*COS(Азимут!L122*PI()/180))^2))))*180/PI())</f>
        <v>46.90423197618847</v>
      </c>
      <c r="W122" s="110">
        <f>(-1)*(180*_nn1+(-1)^_nn1*ASIN(-(-1)*SIN(Расчет!D139*PI()/180)/(SQRT(_sinfi^2+(_cosfi*COS(Азимут!M122*PI()/180))^2)))*180/PI()+ACOS((_sinfi/(SQRT(_sinfi^2+(_cosfi*COS(Азимут!M122*PI()/180))^2))))*180/PI())</f>
        <v>47.365443824723627</v>
      </c>
    </row>
    <row r="123" spans="1:23">
      <c r="A123" s="46">
        <f>Расчет!A140</f>
        <v>119</v>
      </c>
      <c r="B123" s="3" t="str">
        <f>Расчет!B140</f>
        <v>Апрель</v>
      </c>
      <c r="C123" s="31">
        <f>Расчет!C140</f>
        <v>29</v>
      </c>
      <c r="D123" s="120">
        <f>Расчет!U140-Расчет!U140/10</f>
        <v>105.57922063002958</v>
      </c>
      <c r="E123" s="59">
        <f>D123-Расчет!U140/10</f>
        <v>93.848196115581857</v>
      </c>
      <c r="F123" s="57">
        <f>E123-Расчет!U140/10</f>
        <v>82.117171601134132</v>
      </c>
      <c r="G123" s="57">
        <f>F123-Расчет!U140/10</f>
        <v>70.386147086686407</v>
      </c>
      <c r="H123" s="57">
        <f>G123-Расчет!U140/10</f>
        <v>58.655122572238675</v>
      </c>
      <c r="I123" s="57">
        <f>H123-Расчет!U140/10</f>
        <v>46.924098057790943</v>
      </c>
      <c r="J123" s="57">
        <f>I123-Расчет!U140/10</f>
        <v>35.19307354334321</v>
      </c>
      <c r="K123" s="57">
        <f>J123-Расчет!U140/10</f>
        <v>23.462049028895478</v>
      </c>
      <c r="L123" s="57">
        <f>K123-Расчет!U140/10</f>
        <v>11.731024514447748</v>
      </c>
      <c r="M123" s="117">
        <f>L123-Расчет!U140/10</f>
        <v>1.7763568394002505E-14</v>
      </c>
      <c r="N123" s="111">
        <f>IF(D123&gt;90,(-1)*(180*_nn2+(-1)^_nn2*ASIN(-(-1)*SIN(Расчет!D140*PI()/180)/(SQRT(_sinfi^2+(_cosfi*COS(Азимут!D123*PI()/180))^2)))*180/PI()-ACOS((_sinfi/(SQRT(_sinfi^2+(_cosfi*COS(Азимут!D123*PI()/180))^2))))*180/PI()),(-1)*(180*_nn1+(-1)^_nn1*ASIN(-(-1)*SIN(Расчет!D140*PI()/180)/(SQRT(_sinfi^2+(_cosfi*COS(Азимут!D123*PI()/180))^2)))*180/PI()+ACOS((_sinfi/(SQRT(_sinfi^2+(_cosfi*COS(Азимут!D123*PI()/180))^2))))*180/PI()))</f>
        <v>6.4915179798547342</v>
      </c>
      <c r="O123" s="74">
        <f>IF(E123&gt;90,(-1)*(180*_nn2+(-1)^_nn2*ASIN(-(-1)*SIN(Расчет!D140*PI()/180)/(SQRT(_sinfi^2+(_cosfi*COS(Азимут!E123*PI()/180))^2)))*180/PI()-ACOS((_sinfi/(SQRT(_sinfi^2+(_cosfi*COS(Азимут!E123*PI()/180))^2))))*180/PI()),(-1)*(180*_nn1+(-1)^_nn1*ASIN(-(-1)*SIN(Расчет!D140*PI()/180)/(SQRT(_sinfi^2+(_cosfi*COS(Азимут!E123*PI()/180))^2)))*180/PI()+ACOS((_sinfi/(SQRT(_sinfi^2+(_cosfi*COS(Азимут!E123*PI()/180))^2))))*180/PI()))</f>
        <v>14.332845231608502</v>
      </c>
      <c r="P123" s="73">
        <f>(-1)*(180*_nn1+(-1)^_nn1*ASIN(-(-1)*SIN(Расчет!D140*PI()/180)/(SQRT(_sinfi^2+(_cosfi*COS(Азимут!F123*PI()/180))^2)))*180/PI()+ACOS((_sinfi/(SQRT(_sinfi^2+(_cosfi*COS(Азимут!F123*PI()/180))^2))))*180/PI())</f>
        <v>22.060955925785265</v>
      </c>
      <c r="Q123" s="73">
        <f>(-1)*(180*_nn1+(-1)^_nn1*ASIN(-(-1)*SIN(Расчет!D140*PI()/180)/(SQRT(_sinfi^2+(_cosfi*COS(Азимут!G123*PI()/180))^2)))*180/PI()+ACOS((_sinfi/(SQRT(_sinfi^2+(_cosfi*COS(Азимут!G123*PI()/180))^2))))*180/PI())</f>
        <v>29.100922979689813</v>
      </c>
      <c r="R123" s="73">
        <f>(-1)*(180*_nn1+(-1)^_nn1*ASIN(-(-1)*SIN(Расчет!D140*PI()/180)/(SQRT(_sinfi^2+(_cosfi*COS(Азимут!H123*PI()/180))^2)))*180/PI()+ACOS((_sinfi/(SQRT(_sinfi^2+(_cosfi*COS(Азимут!H123*PI()/180))^2))))*180/PI())</f>
        <v>35.071964364849066</v>
      </c>
      <c r="S123" s="73">
        <f>(-1)*(180*_nn1+(-1)^_nn1*ASIN(-(-1)*SIN(Расчет!D140*PI()/180)/(SQRT(_sinfi^2+(_cosfi*COS(Азимут!I123*PI()/180))^2)))*180/PI()+ACOS((_sinfi/(SQRT(_sinfi^2+(_cosfi*COS(Азимут!I123*PI()/180))^2))))*180/PI())</f>
        <v>39.824474346763822</v>
      </c>
      <c r="T123" s="73">
        <f>(-1)*(180*_nn1+(-1)^_nn1*ASIN(-(-1)*SIN(Расчет!D140*PI()/180)/(SQRT(_sinfi^2+(_cosfi*COS(Азимут!J123*PI()/180))^2)))*180/PI()+ACOS((_sinfi/(SQRT(_sinfi^2+(_cosfi*COS(Азимут!J123*PI()/180))^2))))*180/PI())</f>
        <v>43.373674619837118</v>
      </c>
      <c r="U123" s="73">
        <f>(-1)*(180*_nn1+(-1)^_nn1*ASIN(-(-1)*SIN(Расчет!D140*PI()/180)/(SQRT(_sinfi^2+(_cosfi*COS(Азимут!K123*PI()/180))^2)))*180/PI()+ACOS((_sinfi/(SQRT(_sinfi^2+(_cosfi*COS(Азимут!K123*PI()/180))^2))))*180/PI())</f>
        <v>45.808346900887841</v>
      </c>
      <c r="V123" s="73">
        <f>(-1)*(180*_nn1+(-1)^_nn1*ASIN(-(-1)*SIN(Расчет!D140*PI()/180)/(SQRT(_sinfi^2+(_cosfi*COS(Азимут!L123*PI()/180))^2)))*180/PI()+ACOS((_sinfi/(SQRT(_sinfi^2+(_cosfi*COS(Азимут!L123*PI()/180))^2))))*180/PI())</f>
        <v>47.22417150282169</v>
      </c>
      <c r="W123" s="110">
        <f>(-1)*(180*_nn1+(-1)^_nn1*ASIN(-(-1)*SIN(Расчет!D140*PI()/180)/(SQRT(_sinfi^2+(_cosfi*COS(Азимут!M123*PI()/180))^2)))*180/PI()+ACOS((_sinfi/(SQRT(_sinfi^2+(_cosfi*COS(Азимут!M123*PI()/180))^2))))*180/PI())</f>
        <v>47.688234612900857</v>
      </c>
    </row>
    <row r="124" spans="1:23">
      <c r="A124" s="46">
        <f>Расчет!A141</f>
        <v>120</v>
      </c>
      <c r="B124" s="3" t="str">
        <f>Расчет!B141</f>
        <v>Апрель</v>
      </c>
      <c r="C124" s="31">
        <f>Расчет!C141</f>
        <v>30</v>
      </c>
      <c r="D124" s="120">
        <f>Расчет!U141-Расчет!U141/10</f>
        <v>106.14584385401514</v>
      </c>
      <c r="E124" s="59">
        <f>D124-Расчет!U141/10</f>
        <v>94.351861203569015</v>
      </c>
      <c r="F124" s="16">
        <f>E124-Расчет!U141/10</f>
        <v>82.55787855312289</v>
      </c>
      <c r="G124" s="57">
        <f>F124-Расчет!U141/10</f>
        <v>70.763895902676765</v>
      </c>
      <c r="H124" s="57">
        <f>G124-Расчет!U141/10</f>
        <v>58.96991325223064</v>
      </c>
      <c r="I124" s="57">
        <f>H124-Расчет!U141/10</f>
        <v>47.175930601784515</v>
      </c>
      <c r="J124" s="57">
        <f>I124-Расчет!U141/10</f>
        <v>35.38194795133839</v>
      </c>
      <c r="K124" s="57">
        <f>J124-Расчет!U141/10</f>
        <v>23.587965300892265</v>
      </c>
      <c r="L124" s="57">
        <f>K124-Расчет!U141/10</f>
        <v>11.793982650446138</v>
      </c>
      <c r="M124" s="117">
        <f>L124-Расчет!U141/10</f>
        <v>0</v>
      </c>
      <c r="N124" s="111">
        <f>IF(D124&gt;90,(-1)*(180*_nn2+(-1)^_nn2*ASIN(-(-1)*SIN(Расчет!D141*PI()/180)/(SQRT(_sinfi^2+(_cosfi*COS(Азимут!D124*PI()/180))^2)))*180/PI()-ACOS((_sinfi/(SQRT(_sinfi^2+(_cosfi*COS(Азимут!D124*PI()/180))^2))))*180/PI()),(-1)*(180*_nn1+(-1)^_nn1*ASIN(-(-1)*SIN(Расчет!D141*PI()/180)/(SQRT(_sinfi^2+(_cosfi*COS(Азимут!D124*PI()/180))^2)))*180/PI()+ACOS((_sinfi/(SQRT(_sinfi^2+(_cosfi*COS(Азимут!D124*PI()/180))^2))))*180/PI()))</f>
        <v>6.5026151170883963</v>
      </c>
      <c r="O124" s="74">
        <f>IF(E124&gt;90,(-1)*(180*_nn2+(-1)^_nn2*ASIN(-(-1)*SIN(Расчет!D141*PI()/180)/(SQRT(_sinfi^2+(_cosfi*COS(Азимут!E124*PI()/180))^2)))*180/PI()-ACOS((_sinfi/(SQRT(_sinfi^2+(_cosfi*COS(Азимут!E124*PI()/180))^2))))*180/PI()),(-1)*(180*_nn1+(-1)^_nn1*ASIN(-(-1)*SIN(Расчет!D141*PI()/180)/(SQRT(_sinfi^2+(_cosfi*COS(Азимут!E124*PI()/180))^2)))*180/PI()+ACOS((_sinfi/(SQRT(_sinfi^2+(_cosfi*COS(Азимут!E124*PI()/180))^2))))*180/PI()))</f>
        <v>14.382332055500342</v>
      </c>
      <c r="P124" s="74">
        <f>IF(F124&gt;90,(-1)*(180*_nn2+(-1)^_nn2*ASIN(-(-1)*SIN(Расчет!D141*PI()/180)/(SQRT(_sinfi^2+(_cosfi*COS(Азимут!F124*PI()/180))^2)))*180/PI()-ACOS((_sinfi/(SQRT(_sinfi^2+(_cosfi*COS(Азимут!F124*PI()/180))^2))))*180/PI()),(-1)*(180*_nn1+(-1)^_nn1*ASIN(-(-1)*SIN(Расчет!D141*PI()/180)/(SQRT(_sinfi^2+(_cosfi*COS(Азимут!F124*PI()/180))^2)))*180/PI()+ACOS((_sinfi/(SQRT(_sinfi^2+(_cosfi*COS(Азимут!F124*PI()/180))^2))))*180/PI()))</f>
        <v>22.167251414166401</v>
      </c>
      <c r="Q124" s="73">
        <f>(-1)*(180*_nn1+(-1)^_nn1*ASIN(-(-1)*SIN(Расчет!D141*PI()/180)/(SQRT(_sinfi^2+(_cosfi*COS(Азимут!G124*PI()/180))^2)))*180/PI()+ACOS((_sinfi/(SQRT(_sinfi^2+(_cosfi*COS(Азимут!G124*PI()/180))^2))))*180/PI())</f>
        <v>29.268506750644491</v>
      </c>
      <c r="R124" s="73">
        <f>(-1)*(180*_nn1+(-1)^_nn1*ASIN(-(-1)*SIN(Расчет!D141*PI()/180)/(SQRT(_sinfi^2+(_cosfi*COS(Азимут!H124*PI()/180))^2)))*180/PI()+ACOS((_sinfi/(SQRT(_sinfi^2+(_cosfi*COS(Азимут!H124*PI()/180))^2))))*180/PI())</f>
        <v>35.293397888408975</v>
      </c>
      <c r="S124" s="73">
        <f>(-1)*(180*_nn1+(-1)^_nn1*ASIN(-(-1)*SIN(Расчет!D141*PI()/180)/(SQRT(_sinfi^2+(_cosfi*COS(Азимут!I124*PI()/180))^2)))*180/PI()+ACOS((_sinfi/(SQRT(_sinfi^2+(_cosfi*COS(Азимут!I124*PI()/180))^2))))*180/PI())</f>
        <v>40.086753509970379</v>
      </c>
      <c r="T124" s="73">
        <f>(-1)*(180*_nn1+(-1)^_nn1*ASIN(-(-1)*SIN(Расчет!D141*PI()/180)/(SQRT(_sinfi^2+(_cosfi*COS(Азимут!J124*PI()/180))^2)))*180/PI()+ACOS((_sinfi/(SQRT(_sinfi^2+(_cosfi*COS(Азимут!J124*PI()/180))^2))))*180/PI())</f>
        <v>43.663714114732841</v>
      </c>
      <c r="U124" s="73">
        <f>(-1)*(180*_nn1+(-1)^_nn1*ASIN(-(-1)*SIN(Расчет!D141*PI()/180)/(SQRT(_sinfi^2+(_cosfi*COS(Азимут!K124*PI()/180))^2)))*180/PI()+ACOS((_sinfi/(SQRT(_sinfi^2+(_cosfi*COS(Азимут!K124*PI()/180))^2))))*180/PI())</f>
        <v>46.115478780880153</v>
      </c>
      <c r="V124" s="73">
        <f>(-1)*(180*_nn1+(-1)^_nn1*ASIN(-(-1)*SIN(Расчет!D141*PI()/180)/(SQRT(_sinfi^2+(_cosfi*COS(Азимут!L124*PI()/180))^2)))*180/PI()+ACOS((_sinfi/(SQRT(_sinfi^2+(_cosfi*COS(Азимут!L124*PI()/180))^2))))*180/PI())</f>
        <v>47.540361184645946</v>
      </c>
      <c r="W124" s="110">
        <f>(-1)*(180*_nn1+(-1)^_nn1*ASIN(-(-1)*SIN(Расчет!D141*PI()/180)/(SQRT(_sinfi^2+(_cosfi*COS(Азимут!M124*PI()/180))^2)))*180/PI()+ACOS((_sinfi/(SQRT(_sinfi^2+(_cosfi*COS(Азимут!M124*PI()/180))^2))))*180/PI())</f>
        <v>48.007238059039395</v>
      </c>
    </row>
    <row r="125" spans="1:23">
      <c r="A125" s="46">
        <f>Расчет!A142</f>
        <v>121</v>
      </c>
      <c r="B125" s="3" t="str">
        <f>Расчет!B142</f>
        <v>Май</v>
      </c>
      <c r="C125" s="31">
        <f>Расчет!C142</f>
        <v>1</v>
      </c>
      <c r="D125" s="120">
        <f>Расчет!U142-Расчет!U142/10</f>
        <v>106.70802416368117</v>
      </c>
      <c r="E125" s="59">
        <f>D125-Расчет!U142/10</f>
        <v>94.851577034383268</v>
      </c>
      <c r="F125" s="59">
        <f>E125-Расчет!U142/10</f>
        <v>82.995129905085363</v>
      </c>
      <c r="G125" s="57">
        <f>F125-Расчет!U142/10</f>
        <v>71.138682775787458</v>
      </c>
      <c r="H125" s="57">
        <f>G125-Расчет!U142/10</f>
        <v>59.282235646489553</v>
      </c>
      <c r="I125" s="57">
        <f>H125-Расчет!U142/10</f>
        <v>47.425788517191648</v>
      </c>
      <c r="J125" s="57">
        <f>I125-Расчет!U142/10</f>
        <v>35.569341387893743</v>
      </c>
      <c r="K125" s="57">
        <f>J125-Расчет!U142/10</f>
        <v>23.712894258595835</v>
      </c>
      <c r="L125" s="57">
        <f>K125-Расчет!U142/10</f>
        <v>11.856447129297926</v>
      </c>
      <c r="M125" s="117">
        <f>L125-Расчет!U142/10</f>
        <v>1.7763568394002505E-14</v>
      </c>
      <c r="N125" s="111">
        <f>IF(D125&gt;90,(-1)*(180*_nn2+(-1)^_nn2*ASIN(-(-1)*SIN(Расчет!D142*PI()/180)/(SQRT(_sinfi^2+(_cosfi*COS(Азимут!D125*PI()/180))^2)))*180/PI()-ACOS((_sinfi/(SQRT(_sinfi^2+(_cosfi*COS(Азимут!D125*PI()/180))^2))))*180/PI()),(-1)*(180*_nn1+(-1)^_nn1*ASIN(-(-1)*SIN(Расчет!D142*PI()/180)/(SQRT(_sinfi^2+(_cosfi*COS(Азимут!D125*PI()/180))^2)))*180/PI()+ACOS((_sinfi/(SQRT(_sinfi^2+(_cosfi*COS(Азимут!D125*PI()/180))^2))))*180/PI()))</f>
        <v>6.5124949083918011</v>
      </c>
      <c r="O125" s="74">
        <f>IF(E125&gt;90,(-1)*(180*_nn2+(-1)^_nn2*ASIN(-(-1)*SIN(Расчет!D142*PI()/180)/(SQRT(_sinfi^2+(_cosfi*COS(Азимут!E125*PI()/180))^2)))*180/PI()-ACOS((_sinfi/(SQRT(_sinfi^2+(_cosfi*COS(Азимут!E125*PI()/180))^2))))*180/PI()),(-1)*(180*_nn1+(-1)^_nn1*ASIN(-(-1)*SIN(Расчет!D142*PI()/180)/(SQRT(_sinfi^2+(_cosfi*COS(Азимут!E125*PI()/180))^2)))*180/PI()+ACOS((_sinfi/(SQRT(_sinfi^2+(_cosfi*COS(Азимут!E125*PI()/180))^2))))*180/PI()))</f>
        <v>14.42958084876355</v>
      </c>
      <c r="P125" s="74">
        <f>IF(F125&gt;90,(-1)*(180*_nn2+(-1)^_nn2*ASIN(-(-1)*SIN(Расчет!D142*PI()/180)/(SQRT(_sinfi^2+(_cosfi*COS(Азимут!F125*PI()/180))^2)))*180/PI()-ACOS((_sinfi/(SQRT(_sinfi^2+(_cosfi*COS(Азимут!F125*PI()/180))^2))))*180/PI()),(-1)*(180*_nn1+(-1)^_nn1*ASIN(-(-1)*SIN(Расчет!D142*PI()/180)/(SQRT(_sinfi^2+(_cosfi*COS(Азимут!F125*PI()/180))^2)))*180/PI()+ACOS((_sinfi/(SQRT(_sinfi^2+(_cosfi*COS(Азимут!F125*PI()/180))^2))))*180/PI()))</f>
        <v>22.270683138918599</v>
      </c>
      <c r="Q125" s="73">
        <f>(-1)*(180*_nn1+(-1)^_nn1*ASIN(-(-1)*SIN(Расчет!D142*PI()/180)/(SQRT(_sinfi^2+(_cosfi*COS(Азимут!G125*PI()/180))^2)))*180/PI()+ACOS((_sinfi/(SQRT(_sinfi^2+(_cosfi*COS(Азимут!G125*PI()/180))^2))))*180/PI())</f>
        <v>29.432943961326799</v>
      </c>
      <c r="R125" s="73">
        <f>(-1)*(180*_nn1+(-1)^_nn1*ASIN(-(-1)*SIN(Расчет!D142*PI()/180)/(SQRT(_sinfi^2+(_cosfi*COS(Азимут!H125*PI()/180))^2)))*180/PI()+ACOS((_sinfi/(SQRT(_sinfi^2+(_cosfi*COS(Азимут!H125*PI()/180))^2))))*180/PI())</f>
        <v>35.511544503591409</v>
      </c>
      <c r="S125" s="73">
        <f>(-1)*(180*_nn1+(-1)^_nn1*ASIN(-(-1)*SIN(Расчет!D142*PI()/180)/(SQRT(_sinfi^2+(_cosfi*COS(Азимут!I125*PI()/180))^2)))*180/PI()+ACOS((_sinfi/(SQRT(_sinfi^2+(_cosfi*COS(Азимут!I125*PI()/180))^2))))*180/PI())</f>
        <v>40.345606588478631</v>
      </c>
      <c r="T125" s="73">
        <f>(-1)*(180*_nn1+(-1)^_nn1*ASIN(-(-1)*SIN(Расчет!D142*PI()/180)/(SQRT(_sinfi^2+(_cosfi*COS(Азимут!J125*PI()/180))^2)))*180/PI()+ACOS((_sinfi/(SQRT(_sinfi^2+(_cosfi*COS(Азимут!J125*PI()/180))^2))))*180/PI())</f>
        <v>43.950164499321573</v>
      </c>
      <c r="U125" s="73">
        <f>(-1)*(180*_nn1+(-1)^_nn1*ASIN(-(-1)*SIN(Расчет!D142*PI()/180)/(SQRT(_sinfi^2+(_cosfi*COS(Азимут!K125*PI()/180))^2)))*180/PI()+ACOS((_sinfi/(SQRT(_sinfi^2+(_cosfi*COS(Азимут!K125*PI()/180))^2))))*180/PI())</f>
        <v>46.418867804560023</v>
      </c>
      <c r="V125" s="73">
        <f>(-1)*(180*_nn1+(-1)^_nn1*ASIN(-(-1)*SIN(Расчет!D142*PI()/180)/(SQRT(_sinfi^2+(_cosfi*COS(Азимут!L125*PI()/180))^2)))*180/PI()+ACOS((_sinfi/(SQRT(_sinfi^2+(_cosfi*COS(Азимут!L125*PI()/180))^2))))*180/PI())</f>
        <v>47.852700800076462</v>
      </c>
      <c r="W125" s="110">
        <f>(-1)*(180*_nn1+(-1)^_nn1*ASIN(-(-1)*SIN(Расчет!D142*PI()/180)/(SQRT(_sinfi^2+(_cosfi*COS(Азимут!M125*PI()/180))^2)))*180/PI()+ACOS((_sinfi/(SQRT(_sinfi^2+(_cosfi*COS(Азимут!M125*PI()/180))^2))))*180/PI())</f>
        <v>48.322353343005915</v>
      </c>
    </row>
    <row r="126" spans="1:23">
      <c r="A126" s="46">
        <f>Расчет!A143</f>
        <v>122</v>
      </c>
      <c r="B126" s="3" t="str">
        <f>Расчет!B143</f>
        <v>Май</v>
      </c>
      <c r="C126" s="31">
        <f>Расчет!C143</f>
        <v>2</v>
      </c>
      <c r="D126" s="120">
        <f>Расчет!U143-Расчет!U143/10</f>
        <v>107.26558212325824</v>
      </c>
      <c r="E126" s="59">
        <f>D126-Расчет!U143/10</f>
        <v>95.347184109562875</v>
      </c>
      <c r="F126" s="59">
        <f>E126-Расчет!U143/10</f>
        <v>83.428786095867508</v>
      </c>
      <c r="G126" s="57">
        <f>F126-Расчет!U143/10</f>
        <v>71.510388082172142</v>
      </c>
      <c r="H126" s="57">
        <f>G126-Расчет!U143/10</f>
        <v>59.591990068476782</v>
      </c>
      <c r="I126" s="57">
        <f>H126-Расчет!U143/10</f>
        <v>47.673592054781423</v>
      </c>
      <c r="J126" s="57">
        <f>I126-Расчет!U143/10</f>
        <v>35.755194041086064</v>
      </c>
      <c r="K126" s="57">
        <f>J126-Расчет!U143/10</f>
        <v>23.836796027390704</v>
      </c>
      <c r="L126" s="57">
        <f>K126-Расчет!U143/10</f>
        <v>11.918398013695343</v>
      </c>
      <c r="M126" s="117">
        <f>L126-Расчет!U143/10</f>
        <v>-1.7763568394002505E-14</v>
      </c>
      <c r="N126" s="111">
        <f>IF(D126&gt;90,(-1)*(180*_nn2+(-1)^_nn2*ASIN(-(-1)*SIN(Расчет!D143*PI()/180)/(SQRT(_sinfi^2+(_cosfi*COS(Азимут!D126*PI()/180))^2)))*180/PI()-ACOS((_sinfi/(SQRT(_sinfi^2+(_cosfi*COS(Азимут!D126*PI()/180))^2))))*180/PI()),(-1)*(180*_nn1+(-1)^_nn1*ASIN(-(-1)*SIN(Расчет!D143*PI()/180)/(SQRT(_sinfi^2+(_cosfi*COS(Азимут!D126*PI()/180))^2)))*180/PI()+ACOS((_sinfi/(SQRT(_sinfi^2+(_cosfi*COS(Азимут!D126*PI()/180))^2))))*180/PI()))</f>
        <v>6.5211694196688654</v>
      </c>
      <c r="O126" s="74">
        <f>IF(E126&gt;90,(-1)*(180*_nn2+(-1)^_nn2*ASIN(-(-1)*SIN(Расчет!D143*PI()/180)/(SQRT(_sinfi^2+(_cosfi*COS(Азимут!E126*PI()/180))^2)))*180/PI()-ACOS((_sinfi/(SQRT(_sinfi^2+(_cosfi*COS(Азимут!E126*PI()/180))^2))))*180/PI()),(-1)*(180*_nn1+(-1)^_nn1*ASIN(-(-1)*SIN(Расчет!D143*PI()/180)/(SQRT(_sinfi^2+(_cosfi*COS(Азимут!E126*PI()/180))^2)))*180/PI()+ACOS((_sinfi/(SQRT(_sinfi^2+(_cosfi*COS(Азимут!E126*PI()/180))^2))))*180/PI()))</f>
        <v>14.474592159834003</v>
      </c>
      <c r="P126" s="74">
        <f>IF(F126&gt;90,(-1)*(180*_nn2+(-1)^_nn2*ASIN(-(-1)*SIN(Расчет!D143*PI()/180)/(SQRT(_sinfi^2+(_cosfi*COS(Азимут!F126*PI()/180))^2)))*180/PI()-ACOS((_sinfi/(SQRT(_sinfi^2+(_cosfi*COS(Азимут!F126*PI()/180))^2))))*180/PI()),(-1)*(180*_nn1+(-1)^_nn1*ASIN(-(-1)*SIN(Расчет!D143*PI()/180)/(SQRT(_sinfi^2+(_cosfi*COS(Азимут!F126*PI()/180))^2)))*180/PI()+ACOS((_sinfi/(SQRT(_sinfi^2+(_cosfi*COS(Азимут!F126*PI()/180))^2))))*180/PI()))</f>
        <v>22.371226255091756</v>
      </c>
      <c r="Q126" s="73">
        <f>(-1)*(180*_nn1+(-1)^_nn1*ASIN(-(-1)*SIN(Расчет!D143*PI()/180)/(SQRT(_sinfi^2+(_cosfi*COS(Азимут!G126*PI()/180))^2)))*180/PI()+ACOS((_sinfi/(SQRT(_sinfi^2+(_cosfi*COS(Азимут!G126*PI()/180))^2))))*180/PI())</f>
        <v>29.59418378985518</v>
      </c>
      <c r="R126" s="73">
        <f>(-1)*(180*_nn1+(-1)^_nn1*ASIN(-(-1)*SIN(Расчет!D143*PI()/180)/(SQRT(_sinfi^2+(_cosfi*COS(Азимут!H126*PI()/180))^2)))*180/PI()+ACOS((_sinfi/(SQRT(_sinfi^2+(_cosfi*COS(Азимут!H126*PI()/180))^2))))*180/PI())</f>
        <v>35.72633323487176</v>
      </c>
      <c r="S126" s="73">
        <f>(-1)*(180*_nn1+(-1)^_nn1*ASIN(-(-1)*SIN(Расчет!D143*PI()/180)/(SQRT(_sinfi^2+(_cosfi*COS(Азимут!I126*PI()/180))^2)))*180/PI()+ACOS((_sinfi/(SQRT(_sinfi^2+(_cosfi*COS(Азимут!I126*PI()/180))^2))))*180/PI())</f>
        <v>40.600948826737664</v>
      </c>
      <c r="T126" s="73">
        <f>(-1)*(180*_nn1+(-1)^_nn1*ASIN(-(-1)*SIN(Расчет!D143*PI()/180)/(SQRT(_sinfi^2+(_cosfi*COS(Азимут!J126*PI()/180))^2)))*180/PI()+ACOS((_sinfi/(SQRT(_sinfi^2+(_cosfi*COS(Азимут!J126*PI()/180))^2))))*180/PI())</f>
        <v>44.232932495204324</v>
      </c>
      <c r="U126" s="73">
        <f>(-1)*(180*_nn1+(-1)^_nn1*ASIN(-(-1)*SIN(Расчет!D143*PI()/180)/(SQRT(_sinfi^2+(_cosfi*COS(Азимут!K126*PI()/180))^2)))*180/PI()+ACOS((_sinfi/(SQRT(_sinfi^2+(_cosfi*COS(Азимут!K126*PI()/180))^2))))*180/PI())</f>
        <v>46.718416048216966</v>
      </c>
      <c r="V126" s="73">
        <f>(-1)*(180*_nn1+(-1)^_nn1*ASIN(-(-1)*SIN(Расчет!D143*PI()/180)/(SQRT(_sinfi^2+(_cosfi*COS(Азимут!L126*PI()/180))^2)))*180/PI()+ACOS((_sinfi/(SQRT(_sinfi^2+(_cosfi*COS(Азимут!L126*PI()/180))^2))))*180/PI())</f>
        <v>48.161090305278663</v>
      </c>
      <c r="W126" s="110">
        <f>(-1)*(180*_nn1+(-1)^_nn1*ASIN(-(-1)*SIN(Расчет!D143*PI()/180)/(SQRT(_sinfi^2+(_cosfi*COS(Азимут!M126*PI()/180))^2)))*180/PI()+ACOS((_sinfi/(SQRT(_sinfi^2+(_cosfi*COS(Азимут!M126*PI()/180))^2))))*180/PI())</f>
        <v>48.633479834528799</v>
      </c>
    </row>
    <row r="127" spans="1:23">
      <c r="A127" s="46">
        <f>Расчет!A144</f>
        <v>123</v>
      </c>
      <c r="B127" s="3" t="str">
        <f>Расчет!B144</f>
        <v>Май</v>
      </c>
      <c r="C127" s="31">
        <f>Расчет!C144</f>
        <v>3</v>
      </c>
      <c r="D127" s="120">
        <f>Расчет!U144-Расчет!U144/10</f>
        <v>107.81833336504693</v>
      </c>
      <c r="E127" s="59">
        <f>D127-Расчет!U144/10</f>
        <v>95.838518546708372</v>
      </c>
      <c r="F127" s="59">
        <f>E127-Расчет!U144/10</f>
        <v>83.858703728369818</v>
      </c>
      <c r="G127" s="57">
        <f>F127-Расчет!U144/10</f>
        <v>71.878888910031264</v>
      </c>
      <c r="H127" s="57">
        <f>G127-Расчет!U144/10</f>
        <v>59.899074091692718</v>
      </c>
      <c r="I127" s="57">
        <f>H127-Расчет!U144/10</f>
        <v>47.919259273354172</v>
      </c>
      <c r="J127" s="57">
        <f>I127-Расчет!U144/10</f>
        <v>35.939444455015625</v>
      </c>
      <c r="K127" s="57">
        <f>J127-Расчет!U144/10</f>
        <v>23.959629636677079</v>
      </c>
      <c r="L127" s="57">
        <f>K127-Расчет!U144/10</f>
        <v>11.97981481833853</v>
      </c>
      <c r="M127" s="117">
        <f>L127-Расчет!U144/10</f>
        <v>-1.7763568394002505E-14</v>
      </c>
      <c r="N127" s="111">
        <f>IF(D127&gt;90,(-1)*(180*_nn2+(-1)^_nn2*ASIN(-(-1)*SIN(Расчет!D144*PI()/180)/(SQRT(_sinfi^2+(_cosfi*COS(Азимут!D127*PI()/180))^2)))*180/PI()-ACOS((_sinfi/(SQRT(_sinfi^2+(_cosfi*COS(Азимут!D127*PI()/180))^2))))*180/PI()),(-1)*(180*_nn1+(-1)^_nn1*ASIN(-(-1)*SIN(Расчет!D144*PI()/180)/(SQRT(_sinfi^2+(_cosfi*COS(Азимут!D127*PI()/180))^2)))*180/PI()+ACOS((_sinfi/(SQRT(_sinfi^2+(_cosfi*COS(Азимут!D127*PI()/180))^2))))*180/PI()))</f>
        <v>6.5286526022781004</v>
      </c>
      <c r="O127" s="74">
        <f>IF(E127&gt;90,(-1)*(180*_nn2+(-1)^_nn2*ASIN(-(-1)*SIN(Расчет!D144*PI()/180)/(SQRT(_sinfi^2+(_cosfi*COS(Азимут!E127*PI()/180))^2)))*180/PI()-ACOS((_sinfi/(SQRT(_sinfi^2+(_cosfi*COS(Азимут!E127*PI()/180))^2))))*180/PI()),(-1)*(180*_nn1+(-1)^_nn1*ASIN(-(-1)*SIN(Расчет!D144*PI()/180)/(SQRT(_sinfi^2+(_cosfi*COS(Азимут!E127*PI()/180))^2)))*180/PI()+ACOS((_sinfi/(SQRT(_sinfi^2+(_cosfi*COS(Азимут!E127*PI()/180))^2))))*180/PI()))</f>
        <v>14.517369576345118</v>
      </c>
      <c r="P127" s="74">
        <f>IF(F127&gt;90,(-1)*(180*_nn2+(-1)^_nn2*ASIN(-(-1)*SIN(Расчет!D144*PI()/180)/(SQRT(_sinfi^2+(_cosfi*COS(Азимут!F127*PI()/180))^2)))*180/PI()-ACOS((_sinfi/(SQRT(_sinfi^2+(_cosfi*COS(Азимут!F127*PI()/180))^2))))*180/PI()),(-1)*(180*_nn1+(-1)^_nn1*ASIN(-(-1)*SIN(Расчет!D144*PI()/180)/(SQRT(_sinfi^2+(_cosfi*COS(Азимут!F127*PI()/180))^2)))*180/PI()+ACOS((_sinfi/(SQRT(_sinfi^2+(_cosfi*COS(Азимут!F127*PI()/180))^2))))*180/PI()))</f>
        <v>22.468858900386039</v>
      </c>
      <c r="Q127" s="73">
        <f>(-1)*(180*_nn1+(-1)^_nn1*ASIN(-(-1)*SIN(Расчет!D144*PI()/180)/(SQRT(_sinfi^2+(_cosfi*COS(Азимут!G127*PI()/180))^2)))*180/PI()+ACOS((_sinfi/(SQRT(_sinfi^2+(_cosfi*COS(Азимут!G127*PI()/180))^2))))*180/PI())</f>
        <v>29.752177539960883</v>
      </c>
      <c r="R127" s="73">
        <f>(-1)*(180*_nn1+(-1)^_nn1*ASIN(-(-1)*SIN(Расчет!D144*PI()/180)/(SQRT(_sinfi^2+(_cosfi*COS(Азимут!H127*PI()/180))^2)))*180/PI()+ACOS((_sinfi/(SQRT(_sinfi^2+(_cosfi*COS(Азимут!H127*PI()/180))^2))))*180/PI())</f>
        <v>35.937694300371845</v>
      </c>
      <c r="S127" s="73">
        <f>(-1)*(180*_nn1+(-1)^_nn1*ASIN(-(-1)*SIN(Расчет!D144*PI()/180)/(SQRT(_sinfi^2+(_cosfi*COS(Азимут!I127*PI()/180))^2)))*180/PI()+ACOS((_sinfi/(SQRT(_sinfi^2+(_cosfi*COS(Азимут!I127*PI()/180))^2))))*180/PI())</f>
        <v>40.85269604113887</v>
      </c>
      <c r="T127" s="73">
        <f>(-1)*(180*_nn1+(-1)^_nn1*ASIN(-(-1)*SIN(Расчет!D144*PI()/180)/(SQRT(_sinfi^2+(_cosfi*COS(Азимут!J127*PI()/180))^2)))*180/PI()+ACOS((_sinfi/(SQRT(_sinfi^2+(_cosfi*COS(Азимут!J127*PI()/180))^2))))*180/PI())</f>
        <v>44.511925109579636</v>
      </c>
      <c r="U127" s="73">
        <f>(-1)*(180*_nn1+(-1)^_nn1*ASIN(-(-1)*SIN(Расчет!D144*PI()/180)/(SQRT(_sinfi^2+(_cosfi*COS(Азимут!K127*PI()/180))^2)))*180/PI()+ACOS((_sinfi/(SQRT(_sinfi^2+(_cosfi*COS(Азимут!K127*PI()/180))^2))))*180/PI())</f>
        <v>47.01402579877265</v>
      </c>
      <c r="V127" s="73">
        <f>(-1)*(180*_nn1+(-1)^_nn1*ASIN(-(-1)*SIN(Расчет!D144*PI()/180)/(SQRT(_sinfi^2+(_cosfi*COS(Азимут!L127*PI()/180))^2)))*180/PI()+ACOS((_sinfi/(SQRT(_sinfi^2+(_cosfi*COS(Азимут!L127*PI()/180))^2))))*180/PI())</f>
        <v>48.465429875251118</v>
      </c>
      <c r="W127" s="110">
        <f>(-1)*(180*_nn1+(-1)^_nn1*ASIN(-(-1)*SIN(Расчет!D144*PI()/180)/(SQRT(_sinfi^2+(_cosfi*COS(Азимут!M127*PI()/180))^2)))*180/PI()+ACOS((_sinfi/(SQRT(_sinfi^2+(_cosfi*COS(Азимут!M127*PI()/180))^2))))*180/PI())</f>
        <v>48.940517133530847</v>
      </c>
    </row>
    <row r="128" spans="1:23">
      <c r="A128" s="46">
        <f>Расчет!A145</f>
        <v>124</v>
      </c>
      <c r="B128" s="3" t="str">
        <f>Расчет!B145</f>
        <v>Май</v>
      </c>
      <c r="C128" s="31">
        <f>Расчет!C145</f>
        <v>4</v>
      </c>
      <c r="D128" s="120">
        <f>Расчет!U145-Расчет!U145/10</f>
        <v>108.36608846215162</v>
      </c>
      <c r="E128" s="59">
        <f>D128-Расчет!U145/10</f>
        <v>96.325411966356995</v>
      </c>
      <c r="F128" s="59">
        <f>E128-Расчет!U145/10</f>
        <v>84.284735470562367</v>
      </c>
      <c r="G128" s="57">
        <f>F128-Расчет!U145/10</f>
        <v>72.244058974767739</v>
      </c>
      <c r="H128" s="57">
        <f>G128-Расчет!U145/10</f>
        <v>60.203382478973111</v>
      </c>
      <c r="I128" s="57">
        <f>H128-Расчет!U145/10</f>
        <v>48.162705983178483</v>
      </c>
      <c r="J128" s="57">
        <f>I128-Расчет!U145/10</f>
        <v>36.122029487383855</v>
      </c>
      <c r="K128" s="57">
        <f>J128-Расчет!U145/10</f>
        <v>24.081352991589231</v>
      </c>
      <c r="L128" s="57">
        <f>K128-Расчет!U145/10</f>
        <v>12.040676495794607</v>
      </c>
      <c r="M128" s="117">
        <f>L128-Расчет!U145/10</f>
        <v>-1.7763568394002505E-14</v>
      </c>
      <c r="N128" s="111">
        <f>IF(D128&gt;90,(-1)*(180*_nn2+(-1)^_nn2*ASIN(-(-1)*SIN(Расчет!D145*PI()/180)/(SQRT(_sinfi^2+(_cosfi*COS(Азимут!D128*PI()/180))^2)))*180/PI()-ACOS((_sinfi/(SQRT(_sinfi^2+(_cosfi*COS(Азимут!D128*PI()/180))^2))))*180/PI()),(-1)*(180*_nn1+(-1)^_nn1*ASIN(-(-1)*SIN(Расчет!D145*PI()/180)/(SQRT(_sinfi^2+(_cosfi*COS(Азимут!D128*PI()/180))^2)))*180/PI()+ACOS((_sinfi/(SQRT(_sinfi^2+(_cosfi*COS(Азимут!D128*PI()/180))^2))))*180/PI()))</f>
        <v>6.5349603304080119</v>
      </c>
      <c r="O128" s="74">
        <f>IF(E128&gt;90,(-1)*(180*_nn2+(-1)^_nn2*ASIN(-(-1)*SIN(Расчет!D145*PI()/180)/(SQRT(_sinfi^2+(_cosfi*COS(Азимут!E128*PI()/180))^2)))*180/PI()-ACOS((_sinfi/(SQRT(_sinfi^2+(_cosfi*COS(Азимут!E128*PI()/180))^2))))*180/PI()),(-1)*(180*_nn1+(-1)^_nn1*ASIN(-(-1)*SIN(Расчет!D145*PI()/180)/(SQRT(_sinfi^2+(_cosfi*COS(Азимут!E128*PI()/180))^2)))*180/PI()+ACOS((_sinfi/(SQRT(_sinfi^2+(_cosfi*COS(Азимут!E128*PI()/180))^2))))*180/PI()))</f>
        <v>14.557919823056864</v>
      </c>
      <c r="P128" s="74">
        <f>IF(F128&gt;90,(-1)*(180*_nn2+(-1)^_nn2*ASIN(-(-1)*SIN(Расчет!D145*PI()/180)/(SQRT(_sinfi^2+(_cosfi*COS(Азимут!F128*PI()/180))^2)))*180/PI()-ACOS((_sinfi/(SQRT(_sinfi^2+(_cosfi*COS(Азимут!F128*PI()/180))^2))))*180/PI()),(-1)*(180*_nn1+(-1)^_nn1*ASIN(-(-1)*SIN(Расчет!D145*PI()/180)/(SQRT(_sinfi^2+(_cosfi*COS(Азимут!F128*PI()/180))^2)))*180/PI()+ACOS((_sinfi/(SQRT(_sinfi^2+(_cosfi*COS(Азимут!F128*PI()/180))^2))))*180/PI()))</f>
        <v>22.56356233363303</v>
      </c>
      <c r="Q128" s="73">
        <f>(-1)*(180*_nn1+(-1)^_nn1*ASIN(-(-1)*SIN(Расчет!D145*PI()/180)/(SQRT(_sinfi^2+(_cosfi*COS(Азимут!G128*PI()/180))^2)))*180/PI()+ACOS((_sinfi/(SQRT(_sinfi^2+(_cosfi*COS(Азимут!G128*PI()/180))^2))))*180/PI())</f>
        <v>29.906878772324717</v>
      </c>
      <c r="R128" s="73">
        <f>(-1)*(180*_nn1+(-1)^_nn1*ASIN(-(-1)*SIN(Расчет!D145*PI()/180)/(SQRT(_sinfi^2+(_cosfi*COS(Азимут!H128*PI()/180))^2)))*180/PI()+ACOS((_sinfi/(SQRT(_sinfi^2+(_cosfi*COS(Азимут!H128*PI()/180))^2))))*180/PI())</f>
        <v>36.145559211063926</v>
      </c>
      <c r="S128" s="73">
        <f>(-1)*(180*_nn1+(-1)^_nn1*ASIN(-(-1)*SIN(Расчет!D145*PI()/180)/(SQRT(_sinfi^2+(_cosfi*COS(Азимут!I128*PI()/180))^2)))*180/PI()+ACOS((_sinfi/(SQRT(_sinfi^2+(_cosfi*COS(Азимут!I128*PI()/180))^2))))*180/PI())</f>
        <v>41.100764690766198</v>
      </c>
      <c r="T128" s="73">
        <f>(-1)*(180*_nn1+(-1)^_nn1*ASIN(-(-1)*SIN(Расчет!D145*PI()/180)/(SQRT(_sinfi^2+(_cosfi*COS(Азимут!J128*PI()/180))^2)))*180/PI()+ACOS((_sinfi/(SQRT(_sinfi^2+(_cosfi*COS(Азимут!J128*PI()/180))^2))))*180/PI())</f>
        <v>44.787049689626826</v>
      </c>
      <c r="U128" s="73">
        <f>(-1)*(180*_nn1+(-1)^_nn1*ASIN(-(-1)*SIN(Расчет!D145*PI()/180)/(SQRT(_sinfi^2+(_cosfi*COS(Азимут!K128*PI()/180))^2)))*180/PI()+ACOS((_sinfi/(SQRT(_sinfi^2+(_cosfi*COS(Азимут!K128*PI()/180))^2))))*180/PI())</f>
        <v>47.305599600576386</v>
      </c>
      <c r="V128" s="73">
        <f>(-1)*(180*_nn1+(-1)^_nn1*ASIN(-(-1)*SIN(Расчет!D145*PI()/180)/(SQRT(_sinfi^2+(_cosfi*COS(Азимут!L128*PI()/180))^2)))*180/PI()+ACOS((_sinfi/(SQRT(_sinfi^2+(_cosfi*COS(Азимут!L128*PI()/180))^2))))*180/PI())</f>
        <v>48.765619947513102</v>
      </c>
      <c r="W128" s="110">
        <f>(-1)*(180*_nn1+(-1)^_nn1*ASIN(-(-1)*SIN(Расчет!D145*PI()/180)/(SQRT(_sinfi^2+(_cosfi*COS(Азимут!M128*PI()/180))^2)))*180/PI()+ACOS((_sinfi/(SQRT(_sinfi^2+(_cosfi*COS(Азимут!M128*PI()/180))^2))))*180/PI())</f>
        <v>49.243365112975027</v>
      </c>
    </row>
    <row r="129" spans="1:23">
      <c r="A129" s="46">
        <f>Расчет!A146</f>
        <v>125</v>
      </c>
      <c r="B129" s="3" t="str">
        <f>Расчет!B146</f>
        <v>Май</v>
      </c>
      <c r="C129" s="31">
        <f>Расчет!C146</f>
        <v>5</v>
      </c>
      <c r="D129" s="120">
        <f>Расчет!U146-Расчет!U146/10</f>
        <v>108.9086528079188</v>
      </c>
      <c r="E129" s="59">
        <f>D129-Расчет!U146/10</f>
        <v>96.807691384816707</v>
      </c>
      <c r="F129" s="59">
        <f>E129-Расчет!U146/10</f>
        <v>84.706729961714615</v>
      </c>
      <c r="G129" s="57">
        <f>F129-Расчет!U146/10</f>
        <v>72.605768538612523</v>
      </c>
      <c r="H129" s="57">
        <f>G129-Расчет!U146/10</f>
        <v>60.504807115510431</v>
      </c>
      <c r="I129" s="57">
        <f>H129-Расчет!U146/10</f>
        <v>48.403845692408339</v>
      </c>
      <c r="J129" s="57">
        <f>I129-Расчет!U146/10</f>
        <v>36.302884269306247</v>
      </c>
      <c r="K129" s="57">
        <f>J129-Расчет!U146/10</f>
        <v>24.201922846204159</v>
      </c>
      <c r="L129" s="57">
        <f>K129-Расчет!U146/10</f>
        <v>12.100961423102071</v>
      </c>
      <c r="M129" s="117">
        <f>L129-Расчет!U146/10</f>
        <v>-1.7763568394002505E-14</v>
      </c>
      <c r="N129" s="111">
        <f>IF(D129&gt;90,(-1)*(180*_nn2+(-1)^_nn2*ASIN(-(-1)*SIN(Расчет!D146*PI()/180)/(SQRT(_sinfi^2+(_cosfi*COS(Азимут!D129*PI()/180))^2)))*180/PI()-ACOS((_sinfi/(SQRT(_sinfi^2+(_cosfi*COS(Азимут!D129*PI()/180))^2))))*180/PI()),(-1)*(180*_nn1+(-1)^_nn1*ASIN(-(-1)*SIN(Расчет!D146*PI()/180)/(SQRT(_sinfi^2+(_cosfi*COS(Азимут!D129*PI()/180))^2)))*180/PI()+ACOS((_sinfi/(SQRT(_sinfi^2+(_cosfi*COS(Азимут!D129*PI()/180))^2))))*180/PI()))</f>
        <v>6.5401104359443423</v>
      </c>
      <c r="O129" s="74">
        <f>IF(E129&gt;90,(-1)*(180*_nn2+(-1)^_nn2*ASIN(-(-1)*SIN(Расчет!D146*PI()/180)/(SQRT(_sinfi^2+(_cosfi*COS(Азимут!E129*PI()/180))^2)))*180/PI()-ACOS((_sinfi/(SQRT(_sinfi^2+(_cosfi*COS(Азимут!E129*PI()/180))^2))))*180/PI()),(-1)*(180*_nn1+(-1)^_nn1*ASIN(-(-1)*SIN(Расчет!D146*PI()/180)/(SQRT(_sinfi^2+(_cosfi*COS(Азимут!E129*PI()/180))^2)))*180/PI()+ACOS((_sinfi/(SQRT(_sinfi^2+(_cosfi*COS(Азимут!E129*PI()/180))^2))))*180/PI()))</f>
        <v>14.596252856736044</v>
      </c>
      <c r="P129" s="74">
        <f>IF(F129&gt;90,(-1)*(180*_nn2+(-1)^_nn2*ASIN(-(-1)*SIN(Расчет!D146*PI()/180)/(SQRT(_sinfi^2+(_cosfi*COS(Азимут!F129*PI()/180))^2)))*180/PI()-ACOS((_sinfi/(SQRT(_sinfi^2+(_cosfi*COS(Азимут!F129*PI()/180))^2))))*180/PI()),(-1)*(180*_nn1+(-1)^_nn1*ASIN(-(-1)*SIN(Расчет!D146*PI()/180)/(SQRT(_sinfi^2+(_cosfi*COS(Азимут!F129*PI()/180))^2)))*180/PI()+ACOS((_sinfi/(SQRT(_sinfi^2+(_cosfi*COS(Азимут!F129*PI()/180))^2))))*180/PI()))</f>
        <v>22.655321072725059</v>
      </c>
      <c r="Q129" s="73">
        <f>(-1)*(180*_nn1+(-1)^_nn1*ASIN(-(-1)*SIN(Расчет!D146*PI()/180)/(SQRT(_sinfi^2+(_cosfi*COS(Азимут!G129*PI()/180))^2)))*180/PI()+ACOS((_sinfi/(SQRT(_sinfi^2+(_cosfi*COS(Азимут!G129*PI()/180))^2))))*180/PI())</f>
        <v>30.058243438015893</v>
      </c>
      <c r="R129" s="73">
        <f>(-1)*(180*_nn1+(-1)^_nn1*ASIN(-(-1)*SIN(Расчет!D146*PI()/180)/(SQRT(_sinfi^2+(_cosfi*COS(Азимут!H129*PI()/180))^2)))*180/PI()+ACOS((_sinfi/(SQRT(_sinfi^2+(_cosfi*COS(Азимут!H129*PI()/180))^2))))*180/PI())</f>
        <v>36.349860873200129</v>
      </c>
      <c r="S129" s="73">
        <f>(-1)*(180*_nn1+(-1)^_nn1*ASIN(-(-1)*SIN(Расчет!D146*PI()/180)/(SQRT(_sinfi^2+(_cosfi*COS(Азимут!I129*PI()/180))^2)))*180/PI()+ACOS((_sinfi/(SQRT(_sinfi^2+(_cosfi*COS(Азимут!I129*PI()/180))^2))))*180/PI())</f>
        <v>41.345071951508999</v>
      </c>
      <c r="T129" s="73">
        <f>(-1)*(180*_nn1+(-1)^_nn1*ASIN(-(-1)*SIN(Расчет!D146*PI()/180)/(SQRT(_sinfi^2+(_cosfi*COS(Азимут!J129*PI()/180))^2)))*180/PI()+ACOS((_sinfi/(SQRT(_sinfi^2+(_cosfi*COS(Азимут!J129*PI()/180))^2))))*180/PI())</f>
        <v>45.058213980042524</v>
      </c>
      <c r="U129" s="73">
        <f>(-1)*(180*_nn1+(-1)^_nn1*ASIN(-(-1)*SIN(Расчет!D146*PI()/180)/(SQRT(_sinfi^2+(_cosfi*COS(Азимут!K129*PI()/180))^2)))*180/PI()+ACOS((_sinfi/(SQRT(_sinfi^2+(_cosfi*COS(Азимут!K129*PI()/180))^2))))*180/PI())</f>
        <v>47.593040305062942</v>
      </c>
      <c r="V129" s="73">
        <f>(-1)*(180*_nn1+(-1)^_nn1*ASIN(-(-1)*SIN(Расчет!D146*PI()/180)/(SQRT(_sinfi^2+(_cosfi*COS(Азимут!L129*PI()/180))^2)))*180/PI()+ACOS((_sinfi/(SQRT(_sinfi^2+(_cosfi*COS(Азимут!L129*PI()/180))^2))))*180/PI())</f>
        <v>49.061561268413982</v>
      </c>
      <c r="W129" s="110">
        <f>(-1)*(180*_nn1+(-1)^_nn1*ASIN(-(-1)*SIN(Расчет!D146*PI()/180)/(SQRT(_sinfi^2+(_cosfi*COS(Азимут!M129*PI()/180))^2)))*180/PI()+ACOS((_sinfi/(SQRT(_sinfi^2+(_cosfi*COS(Азимут!M129*PI()/180))^2))))*180/PI())</f>
        <v>49.541923964240056</v>
      </c>
    </row>
    <row r="130" spans="1:23">
      <c r="A130" s="46">
        <f>Расчет!A147</f>
        <v>126</v>
      </c>
      <c r="B130" s="3" t="str">
        <f>Расчет!B147</f>
        <v>Май</v>
      </c>
      <c r="C130" s="31">
        <f>Расчет!C147</f>
        <v>6</v>
      </c>
      <c r="D130" s="120">
        <f>Расчет!U147-Расчет!U147/10</f>
        <v>109.44582650341253</v>
      </c>
      <c r="E130" s="59">
        <f>D130-Расчет!U147/10</f>
        <v>97.285179114144469</v>
      </c>
      <c r="F130" s="59">
        <f>E130-Расчет!U147/10</f>
        <v>85.124531724876405</v>
      </c>
      <c r="G130" s="57">
        <f>F130-Расчет!U147/10</f>
        <v>72.963884335608341</v>
      </c>
      <c r="H130" s="57">
        <f>G130-Расчет!U147/10</f>
        <v>60.803236946340277</v>
      </c>
      <c r="I130" s="57">
        <f>H130-Расчет!U147/10</f>
        <v>48.642589557072213</v>
      </c>
      <c r="J130" s="57">
        <f>I130-Расчет!U147/10</f>
        <v>36.481942167804149</v>
      </c>
      <c r="K130" s="57">
        <f>J130-Расчет!U147/10</f>
        <v>24.321294778536089</v>
      </c>
      <c r="L130" s="57">
        <f>K130-Расчет!U147/10</f>
        <v>12.160647389268028</v>
      </c>
      <c r="M130" s="117">
        <f>L130-Расчет!U147/10</f>
        <v>-3.1974423109204508E-14</v>
      </c>
      <c r="N130" s="111">
        <f>IF(D130&gt;90,(-1)*(180*_nn2+(-1)^_nn2*ASIN(-(-1)*SIN(Расчет!D147*PI()/180)/(SQRT(_sinfi^2+(_cosfi*COS(Азимут!D130*PI()/180))^2)))*180/PI()-ACOS((_sinfi/(SQRT(_sinfi^2+(_cosfi*COS(Азимут!D130*PI()/180))^2))))*180/PI()),(-1)*(180*_nn1+(-1)^_nn1*ASIN(-(-1)*SIN(Расчет!D147*PI()/180)/(SQRT(_sinfi^2+(_cosfi*COS(Азимут!D130*PI()/180))^2)))*180/PI()+ACOS((_sinfi/(SQRT(_sinfi^2+(_cosfi*COS(Азимут!D130*PI()/180))^2))))*180/PI()))</f>
        <v>6.5441227404636777</v>
      </c>
      <c r="O130" s="74">
        <f>IF(E130&gt;90,(-1)*(180*_nn2+(-1)^_nn2*ASIN(-(-1)*SIN(Расчет!D147*PI()/180)/(SQRT(_sinfi^2+(_cosfi*COS(Азимут!E130*PI()/180))^2)))*180/PI()-ACOS((_sinfi/(SQRT(_sinfi^2+(_cosfi*COS(Азимут!E130*PI()/180))^2))))*180/PI()),(-1)*(180*_nn1+(-1)^_nn1*ASIN(-(-1)*SIN(Расчет!D147*PI()/180)/(SQRT(_sinfi^2+(_cosfi*COS(Азимут!E130*PI()/180))^2)))*180/PI()+ACOS((_sinfi/(SQRT(_sinfi^2+(_cosfi*COS(Азимут!E130*PI()/180))^2))))*180/PI()))</f>
        <v>14.632381957237385</v>
      </c>
      <c r="P130" s="74">
        <f>IF(F130&gt;90,(-1)*(180*_nn2+(-1)^_nn2*ASIN(-(-1)*SIN(Расчет!D147*PI()/180)/(SQRT(_sinfi^2+(_cosfi*COS(Азимут!F130*PI()/180))^2)))*180/PI()-ACOS((_sinfi/(SQRT(_sinfi^2+(_cosfi*COS(Азимут!F130*PI()/180))^2))))*180/PI()),(-1)*(180*_nn1+(-1)^_nn1*ASIN(-(-1)*SIN(Расчет!D147*PI()/180)/(SQRT(_sinfi^2+(_cosfi*COS(Азимут!F130*PI()/180))^2)))*180/PI()+ACOS((_sinfi/(SQRT(_sinfi^2+(_cosfi*COS(Азимут!F130*PI()/180))^2))))*180/PI()))</f>
        <v>22.744123031135643</v>
      </c>
      <c r="Q130" s="73">
        <f>(-1)*(180*_nn1+(-1)^_nn1*ASIN(-(-1)*SIN(Расчет!D147*PI()/180)/(SQRT(_sinfi^2+(_cosfi*COS(Азимут!G130*PI()/180))^2)))*180/PI()+ACOS((_sinfi/(SQRT(_sinfi^2+(_cosfi*COS(Азимут!G130*PI()/180))^2))))*180/PI())</f>
        <v>30.206230013409879</v>
      </c>
      <c r="R130" s="73">
        <f>(-1)*(180*_nn1+(-1)^_nn1*ASIN(-(-1)*SIN(Расчет!D147*PI()/180)/(SQRT(_sinfi^2+(_cosfi*COS(Азимут!H130*PI()/180))^2)))*180/PI()+ACOS((_sinfi/(SQRT(_sinfi^2+(_cosfi*COS(Азимут!H130*PI()/180))^2))))*180/PI())</f>
        <v>36.5505336936383</v>
      </c>
      <c r="S130" s="73">
        <f>(-1)*(180*_nn1+(-1)^_nn1*ASIN(-(-1)*SIN(Расчет!D147*PI()/180)/(SQRT(_sinfi^2+(_cosfi*COS(Азимут!I130*PI()/180))^2)))*180/PI()+ACOS((_sinfi/(SQRT(_sinfi^2+(_cosfi*COS(Азимут!I130*PI()/180))^2))))*180/PI())</f>
        <v>41.585535793403977</v>
      </c>
      <c r="T130" s="73">
        <f>(-1)*(180*_nn1+(-1)^_nn1*ASIN(-(-1)*SIN(Расчет!D147*PI()/180)/(SQRT(_sinfi^2+(_cosfi*COS(Азимут!J130*PI()/180))^2)))*180/PI()+ACOS((_sinfi/(SQRT(_sinfi^2+(_cosfi*COS(Азимут!J130*PI()/180))^2))))*180/PI())</f>
        <v>45.325326183697371</v>
      </c>
      <c r="U130" s="73">
        <f>(-1)*(180*_nn1+(-1)^_nn1*ASIN(-(-1)*SIN(Расчет!D147*PI()/180)/(SQRT(_sinfi^2+(_cosfi*COS(Азимут!K130*PI()/180))^2)))*180/PI()+ACOS((_sinfi/(SQRT(_sinfi^2+(_cosfi*COS(Азимут!K130*PI()/180))^2))))*180/PI())</f>
        <v>47.87625112327126</v>
      </c>
      <c r="V130" s="73">
        <f>(-1)*(180*_nn1+(-1)^_nn1*ASIN(-(-1)*SIN(Расчет!D147*PI()/180)/(SQRT(_sinfi^2+(_cosfi*COS(Азимут!L130*PI()/180))^2)))*180/PI()+ACOS((_sinfi/(SQRT(_sinfi^2+(_cosfi*COS(Азимут!L130*PI()/180))^2))))*180/PI())</f>
        <v>49.353154942072251</v>
      </c>
      <c r="W130" s="110">
        <f>(-1)*(180*_nn1+(-1)^_nn1*ASIN(-(-1)*SIN(Расчет!D147*PI()/180)/(SQRT(_sinfi^2+(_cosfi*COS(Азимут!M130*PI()/180))^2)))*180/PI()+ACOS((_sinfi/(SQRT(_sinfi^2+(_cosfi*COS(Азимут!M130*PI()/180))^2))))*180/PI())</f>
        <v>49.836094245034133</v>
      </c>
    </row>
    <row r="131" spans="1:23">
      <c r="A131" s="46">
        <f>Расчет!A148</f>
        <v>127</v>
      </c>
      <c r="B131" s="3" t="str">
        <f>Расчет!B148</f>
        <v>Май</v>
      </c>
      <c r="C131" s="31">
        <f>Расчет!C148</f>
        <v>7</v>
      </c>
      <c r="D131" s="120">
        <f>Расчет!U148-Расчет!U148/10</f>
        <v>109.97740425439507</v>
      </c>
      <c r="E131" s="59">
        <f>D131-Расчет!U148/10</f>
        <v>97.757692670573391</v>
      </c>
      <c r="F131" s="59">
        <f>E131-Расчет!U148/10</f>
        <v>85.537981086751714</v>
      </c>
      <c r="G131" s="57">
        <f>F131-Расчет!U148/10</f>
        <v>73.318269502930036</v>
      </c>
      <c r="H131" s="57">
        <f>G131-Расчет!U148/10</f>
        <v>61.098557919108359</v>
      </c>
      <c r="I131" s="57">
        <f>H131-Расчет!U148/10</f>
        <v>48.878846335286681</v>
      </c>
      <c r="J131" s="57">
        <f>I131-Расчет!U148/10</f>
        <v>36.659134751465004</v>
      </c>
      <c r="K131" s="57">
        <f>J131-Расчет!U148/10</f>
        <v>24.43942316764333</v>
      </c>
      <c r="L131" s="57">
        <f>K131-Расчет!U148/10</f>
        <v>12.219711583821656</v>
      </c>
      <c r="M131" s="117">
        <f>L131-Расчет!U148/10</f>
        <v>-1.7763568394002505E-14</v>
      </c>
      <c r="N131" s="111">
        <f>IF(D131&gt;90,(-1)*(180*_nn2+(-1)^_nn2*ASIN(-(-1)*SIN(Расчет!D148*PI()/180)/(SQRT(_sinfi^2+(_cosfi*COS(Азимут!D131*PI()/180))^2)))*180/PI()-ACOS((_sinfi/(SQRT(_sinfi^2+(_cosfi*COS(Азимут!D131*PI()/180))^2))))*180/PI()),(-1)*(180*_nn1+(-1)^_nn1*ASIN(-(-1)*SIN(Расчет!D148*PI()/180)/(SQRT(_sinfi^2+(_cosfi*COS(Азимут!D131*PI()/180))^2)))*180/PI()+ACOS((_sinfi/(SQRT(_sinfi^2+(_cosfi*COS(Азимут!D131*PI()/180))^2))))*180/PI()))</f>
        <v>6.5470190839531028</v>
      </c>
      <c r="O131" s="74">
        <f>IF(E131&gt;90,(-1)*(180*_nn2+(-1)^_nn2*ASIN(-(-1)*SIN(Расчет!D148*PI()/180)/(SQRT(_sinfi^2+(_cosfi*COS(Азимут!E131*PI()/180))^2)))*180/PI()-ACOS((_sinfi/(SQRT(_sinfi^2+(_cosfi*COS(Азимут!E131*PI()/180))^2))))*180/PI()),(-1)*(180*_nn1+(-1)^_nn1*ASIN(-(-1)*SIN(Расчет!D148*PI()/180)/(SQRT(_sinfi^2+(_cosfi*COS(Азимут!E131*PI()/180))^2)))*180/PI()+ACOS((_sinfi/(SQRT(_sinfi^2+(_cosfi*COS(Азимут!E131*PI()/180))^2))))*180/PI()))</f>
        <v>14.666323813969711</v>
      </c>
      <c r="P131" s="74">
        <f>IF(F131&gt;90,(-1)*(180*_nn2+(-1)^_nn2*ASIN(-(-1)*SIN(Расчет!D148*PI()/180)/(SQRT(_sinfi^2+(_cosfi*COS(Азимут!F131*PI()/180))^2)))*180/PI()-ACOS((_sinfi/(SQRT(_sinfi^2+(_cosfi*COS(Азимут!F131*PI()/180))^2))))*180/PI()),(-1)*(180*_nn1+(-1)^_nn1*ASIN(-(-1)*SIN(Расчет!D148*PI()/180)/(SQRT(_sinfi^2+(_cosfi*COS(Азимут!F131*PI()/180))^2)))*180/PI()+ACOS((_sinfi/(SQRT(_sinfi^2+(_cosfi*COS(Азимут!F131*PI()/180))^2))))*180/PI()))</f>
        <v>22.829959652090537</v>
      </c>
      <c r="Q131" s="73">
        <f>(-1)*(180*_nn1+(-1)^_nn1*ASIN(-(-1)*SIN(Расчет!D148*PI()/180)/(SQRT(_sinfi^2+(_cosfi*COS(Азимут!G131*PI()/180))^2)))*180/PI()+ACOS((_sinfi/(SQRT(_sinfi^2+(_cosfi*COS(Азимут!G131*PI()/180))^2))))*180/PI())</f>
        <v>30.350799635872761</v>
      </c>
      <c r="R131" s="73">
        <f>(-1)*(180*_nn1+(-1)^_nn1*ASIN(-(-1)*SIN(Расчет!D148*PI()/180)/(SQRT(_sinfi^2+(_cosfi*COS(Азимут!H131*PI()/180))^2)))*180/PI()+ACOS((_sinfi/(SQRT(_sinfi^2+(_cosfi*COS(Азимут!H131*PI()/180))^2))))*180/PI())</f>
        <v>36.747513687670391</v>
      </c>
      <c r="S131" s="73">
        <f>(-1)*(180*_nn1+(-1)^_nn1*ASIN(-(-1)*SIN(Расчет!D148*PI()/180)/(SQRT(_sinfi^2+(_cosfi*COS(Азимут!I131*PI()/180))^2)))*180/PI()+ACOS((_sinfi/(SQRT(_sinfi^2+(_cosfi*COS(Азимут!I131*PI()/180))^2))))*180/PI())</f>
        <v>41.822075061038845</v>
      </c>
      <c r="T131" s="73">
        <f>(-1)*(180*_nn1+(-1)^_nn1*ASIN(-(-1)*SIN(Расчет!D148*PI()/180)/(SQRT(_sinfi^2+(_cosfi*COS(Азимут!J131*PI()/180))^2)))*180/PI()+ACOS((_sinfi/(SQRT(_sinfi^2+(_cosfi*COS(Азимут!J131*PI()/180))^2))))*180/PI())</f>
        <v>45.588295025354341</v>
      </c>
      <c r="U131" s="73">
        <f>(-1)*(180*_nn1+(-1)^_nn1*ASIN(-(-1)*SIN(Расчет!D148*PI()/180)/(SQRT(_sinfi^2+(_cosfi*COS(Азимут!K131*PI()/180))^2)))*180/PI()+ACOS((_sinfi/(SQRT(_sinfi^2+(_cosfi*COS(Азимут!K131*PI()/180))^2))))*180/PI())</f>
        <v>48.155135681211959</v>
      </c>
      <c r="V131" s="73">
        <f>(-1)*(180*_nn1+(-1)^_nn1*ASIN(-(-1)*SIN(Расчет!D148*PI()/180)/(SQRT(_sinfi^2+(_cosfi*COS(Азимут!L131*PI()/180))^2)))*180/PI()+ACOS((_sinfi/(SQRT(_sinfi^2+(_cosfi*COS(Азимут!L131*PI()/180))^2))))*180/PI())</f>
        <v>49.64030248194382</v>
      </c>
      <c r="W131" s="110">
        <f>(-1)*(180*_nn1+(-1)^_nn1*ASIN(-(-1)*SIN(Расчет!D148*PI()/180)/(SQRT(_sinfi^2+(_cosfi*COS(Азимут!M131*PI()/180))^2)))*180/PI()+ACOS((_sinfi/(SQRT(_sinfi^2+(_cosfi*COS(Азимут!M131*PI()/180))^2))))*180/PI())</f>
        <v>50.125776929849764</v>
      </c>
    </row>
    <row r="132" spans="1:23">
      <c r="A132" s="46">
        <f>Расчет!A149</f>
        <v>128</v>
      </c>
      <c r="B132" s="3" t="str">
        <f>Расчет!B149</f>
        <v>Май</v>
      </c>
      <c r="C132" s="31">
        <f>Расчет!C149</f>
        <v>8</v>
      </c>
      <c r="D132" s="120">
        <f>Расчет!U149-Расчет!U149/10</f>
        <v>110.50317527942205</v>
      </c>
      <c r="E132" s="59">
        <f>D132-Расчет!U149/10</f>
        <v>98.225044692819608</v>
      </c>
      <c r="F132" s="59">
        <f>E132-Расчет!U149/10</f>
        <v>85.946914106217164</v>
      </c>
      <c r="G132" s="57">
        <f>F132-Расчет!U149/10</f>
        <v>73.66878351961472</v>
      </c>
      <c r="H132" s="57">
        <f>G132-Расчет!U149/10</f>
        <v>61.390652933012269</v>
      </c>
      <c r="I132" s="57">
        <f>H132-Расчет!U149/10</f>
        <v>49.112522346409818</v>
      </c>
      <c r="J132" s="57">
        <f>I132-Расчет!U149/10</f>
        <v>36.834391759807367</v>
      </c>
      <c r="K132" s="57">
        <f>J132-Расчет!U149/10</f>
        <v>24.556261173204916</v>
      </c>
      <c r="L132" s="57">
        <f>K132-Расчет!U149/10</f>
        <v>12.278130586602467</v>
      </c>
      <c r="M132" s="117">
        <f>L132-Расчет!U149/10</f>
        <v>1.7763568394002505E-14</v>
      </c>
      <c r="N132" s="111">
        <f>IF(D132&gt;90,(-1)*(180*_nn2+(-1)^_nn2*ASIN(-(-1)*SIN(Расчет!D149*PI()/180)/(SQRT(_sinfi^2+(_cosfi*COS(Азимут!D132*PI()/180))^2)))*180/PI()-ACOS((_sinfi/(SQRT(_sinfi^2+(_cosfi*COS(Азимут!D132*PI()/180))^2))))*180/PI()),(-1)*(180*_nn1+(-1)^_nn1*ASIN(-(-1)*SIN(Расчет!D149*PI()/180)/(SQRT(_sinfi^2+(_cosfi*COS(Азимут!D132*PI()/180))^2)))*180/PI()+ACOS((_sinfi/(SQRT(_sinfi^2+(_cosfi*COS(Азимут!D132*PI()/180))^2))))*180/PI()))</f>
        <v>6.5488233498321051</v>
      </c>
      <c r="O132" s="74">
        <f>IF(E132&gt;90,(-1)*(180*_nn2+(-1)^_nn2*ASIN(-(-1)*SIN(Расчет!D149*PI()/180)/(SQRT(_sinfi^2+(_cosfi*COS(Азимут!E132*PI()/180))^2)))*180/PI()-ACOS((_sinfi/(SQRT(_sinfi^2+(_cosfi*COS(Азимут!E132*PI()/180))^2))))*180/PI()),(-1)*(180*_nn1+(-1)^_nn1*ASIN(-(-1)*SIN(Расчет!D149*PI()/180)/(SQRT(_sinfi^2+(_cosfi*COS(Азимут!E132*PI()/180))^2)))*180/PI()+ACOS((_sinfi/(SQRT(_sinfi^2+(_cosfi*COS(Азимут!E132*PI()/180))^2))))*180/PI()))</f>
        <v>14.698098606870587</v>
      </c>
      <c r="P132" s="74">
        <f>IF(F132&gt;90,(-1)*(180*_nn2+(-1)^_nn2*ASIN(-(-1)*SIN(Расчет!D149*PI()/180)/(SQRT(_sinfi^2+(_cosfi*COS(Азимут!F132*PI()/180))^2)))*180/PI()-ACOS((_sinfi/(SQRT(_sinfi^2+(_cosfi*COS(Азимут!F132*PI()/180))^2))))*180/PI()),(-1)*(180*_nn1+(-1)^_nn1*ASIN(-(-1)*SIN(Расчет!D149*PI()/180)/(SQRT(_sinfi^2+(_cosfi*COS(Азимут!F132*PI()/180))^2)))*180/PI()+ACOS((_sinfi/(SQRT(_sinfi^2+(_cosfi*COS(Азимут!F132*PI()/180))^2))))*180/PI()))</f>
        <v>22.912826039343798</v>
      </c>
      <c r="Q132" s="73">
        <f>(-1)*(180*_nn1+(-1)^_nn1*ASIN(-(-1)*SIN(Расчет!D149*PI()/180)/(SQRT(_sinfi^2+(_cosfi*COS(Азимут!G132*PI()/180))^2)))*180/PI()+ACOS((_sinfi/(SQRT(_sinfi^2+(_cosfi*COS(Азимут!G132*PI()/180))^2))))*180/PI())</f>
        <v>30.491916239407459</v>
      </c>
      <c r="R132" s="73">
        <f>(-1)*(180*_nn1+(-1)^_nn1*ASIN(-(-1)*SIN(Расчет!D149*PI()/180)/(SQRT(_sinfi^2+(_cosfi*COS(Азимут!H132*PI()/180))^2)))*180/PI()+ACOS((_sinfi/(SQRT(_sinfi^2+(_cosfi*COS(Азимут!H132*PI()/180))^2))))*180/PI())</f>
        <v>36.940738588896949</v>
      </c>
      <c r="S132" s="73">
        <f>(-1)*(180*_nn1+(-1)^_nn1*ASIN(-(-1)*SIN(Расчет!D149*PI()/180)/(SQRT(_sinfi^2+(_cosfi*COS(Азимут!I132*PI()/180))^2)))*180/PI()+ACOS((_sinfi/(SQRT(_sinfi^2+(_cosfi*COS(Азимут!I132*PI()/180))^2))))*180/PI())</f>
        <v>42.054609556809083</v>
      </c>
      <c r="T132" s="73">
        <f>(-1)*(180*_nn1+(-1)^_nn1*ASIN(-(-1)*SIN(Расчет!D149*PI()/180)/(SQRT(_sinfi^2+(_cosfi*COS(Азимут!J132*PI()/180))^2)))*180/PI()+ACOS((_sinfi/(SQRT(_sinfi^2+(_cosfi*COS(Азимут!J132*PI()/180))^2))))*180/PI())</f>
        <v>45.847029818371055</v>
      </c>
      <c r="U132" s="73">
        <f>(-1)*(180*_nn1+(-1)^_nn1*ASIN(-(-1)*SIN(Расчет!D149*PI()/180)/(SQRT(_sinfi^2+(_cosfi*COS(Азимут!K132*PI()/180))^2)))*180/PI()+ACOS((_sinfi/(SQRT(_sinfi^2+(_cosfi*COS(Азимут!K132*PI()/180))^2))))*180/PI())</f>
        <v>48.429598078056671</v>
      </c>
      <c r="V132" s="73">
        <f>(-1)*(180*_nn1+(-1)^_nn1*ASIN(-(-1)*SIN(Расчет!D149*PI()/180)/(SQRT(_sinfi^2+(_cosfi*COS(Азимут!L132*PI()/180))^2)))*180/PI()+ACOS((_sinfi/(SQRT(_sinfi^2+(_cosfi*COS(Азимут!L132*PI()/180))^2))))*180/PI())</f>
        <v>49.922905865009284</v>
      </c>
      <c r="W132" s="110">
        <f>(-1)*(180*_nn1+(-1)^_nn1*ASIN(-(-1)*SIN(Расчет!D149*PI()/180)/(SQRT(_sinfi^2+(_cosfi*COS(Азимут!M132*PI()/180))^2)))*180/PI()+ACOS((_sinfi/(SQRT(_sinfi^2+(_cosfi*COS(Азимут!M132*PI()/180))^2))))*180/PI())</f>
        <v>50.410873462951571</v>
      </c>
    </row>
    <row r="133" spans="1:23">
      <c r="A133" s="46">
        <f>Расчет!A150</f>
        <v>129</v>
      </c>
      <c r="B133" s="3" t="str">
        <f>Расчет!B150</f>
        <v>Май</v>
      </c>
      <c r="C133" s="31">
        <f>Расчет!C150</f>
        <v>9</v>
      </c>
      <c r="D133" s="120">
        <f>Расчет!U150-Расчет!U150/10</f>
        <v>111.02292323080793</v>
      </c>
      <c r="E133" s="59">
        <f>D133-Расчет!U150/10</f>
        <v>98.687042871829277</v>
      </c>
      <c r="F133" s="59">
        <f>E133-Расчет!U150/10</f>
        <v>86.351162512850621</v>
      </c>
      <c r="G133" s="57">
        <f>F133-Расчет!U150/10</f>
        <v>74.015282153871965</v>
      </c>
      <c r="H133" s="57">
        <f>G133-Расчет!U150/10</f>
        <v>61.679401794893309</v>
      </c>
      <c r="I133" s="57">
        <f>H133-Расчет!U150/10</f>
        <v>49.343521435914653</v>
      </c>
      <c r="J133" s="57">
        <f>I133-Расчет!U150/10</f>
        <v>37.007641076935997</v>
      </c>
      <c r="K133" s="57">
        <f>J133-Расчет!U150/10</f>
        <v>24.671760717957337</v>
      </c>
      <c r="L133" s="57">
        <f>K133-Расчет!U150/10</f>
        <v>12.335880358978677</v>
      </c>
      <c r="M133" s="117">
        <f>L133-Расчет!U150/10</f>
        <v>1.7763568394002505E-14</v>
      </c>
      <c r="N133" s="111">
        <f>IF(D133&gt;90,(-1)*(180*_nn2+(-1)^_nn2*ASIN(-(-1)*SIN(Расчет!D150*PI()/180)/(SQRT(_sinfi^2+(_cosfi*COS(Азимут!D133*PI()/180))^2)))*180/PI()-ACOS((_sinfi/(SQRT(_sinfi^2+(_cosfi*COS(Азимут!D133*PI()/180))^2))))*180/PI()),(-1)*(180*_nn1+(-1)^_nn1*ASIN(-(-1)*SIN(Расчет!D150*PI()/180)/(SQRT(_sinfi^2+(_cosfi*COS(Азимут!D133*PI()/180))^2)))*180/PI()+ACOS((_sinfi/(SQRT(_sinfi^2+(_cosfi*COS(Азимут!D133*PI()/180))^2))))*180/PI()))</f>
        <v>6.5495614858223519</v>
      </c>
      <c r="O133" s="74">
        <f>IF(E133&gt;90,(-1)*(180*_nn2+(-1)^_nn2*ASIN(-(-1)*SIN(Расчет!D150*PI()/180)/(SQRT(_sinfi^2+(_cosfi*COS(Азимут!E133*PI()/180))^2)))*180/PI()-ACOS((_sinfi/(SQRT(_sinfi^2+(_cosfi*COS(Азимут!E133*PI()/180))^2))))*180/PI()),(-1)*(180*_nn1+(-1)^_nn1*ASIN(-(-1)*SIN(Расчет!D150*PI()/180)/(SQRT(_sinfi^2+(_cosfi*COS(Азимут!E133*PI()/180))^2)))*180/PI()+ACOS((_sinfi/(SQRT(_sinfi^2+(_cosfi*COS(Азимут!E133*PI()/180))^2))))*180/PI()))</f>
        <v>14.727730080951829</v>
      </c>
      <c r="P133" s="74">
        <f>IF(F133&gt;90,(-1)*(180*_nn2+(-1)^_nn2*ASIN(-(-1)*SIN(Расчет!D150*PI()/180)/(SQRT(_sinfi^2+(_cosfi*COS(Азимут!F133*PI()/180))^2)))*180/PI()-ACOS((_sinfi/(SQRT(_sinfi^2+(_cosfi*COS(Азимут!F133*PI()/180))^2))))*180/PI()),(-1)*(180*_nn1+(-1)^_nn1*ASIN(-(-1)*SIN(Расчет!D150*PI()/180)/(SQRT(_sinfi^2+(_cosfi*COS(Азимут!F133*PI()/180))^2)))*180/PI()+ACOS((_sinfi/(SQRT(_sinfi^2+(_cosfi*COS(Азимут!F133*PI()/180))^2))))*180/PI()))</f>
        <v>22.992721083436635</v>
      </c>
      <c r="Q133" s="73">
        <f>(-1)*(180*_nn1+(-1)^_nn1*ASIN(-(-1)*SIN(Расчет!D150*PI()/180)/(SQRT(_sinfi^2+(_cosfi*COS(Азимут!G133*PI()/180))^2)))*180/PI()+ACOS((_sinfi/(SQRT(_sinfi^2+(_cosfi*COS(Азимут!G133*PI()/180))^2))))*180/PI())</f>
        <v>30.629546689362485</v>
      </c>
      <c r="R133" s="73">
        <f>(-1)*(180*_nn1+(-1)^_nn1*ASIN(-(-1)*SIN(Расчет!D150*PI()/180)/(SQRT(_sinfi^2+(_cosfi*COS(Азимут!H133*PI()/180))^2)))*180/PI()+ACOS((_sinfi/(SQRT(_sinfi^2+(_cosfi*COS(Азимут!H133*PI()/180))^2))))*180/PI())</f>
        <v>37.130147960617705</v>
      </c>
      <c r="S133" s="73">
        <f>(-1)*(180*_nn1+(-1)^_nn1*ASIN(-(-1)*SIN(Расчет!D150*PI()/180)/(SQRT(_sinfi^2+(_cosfi*COS(Азимут!I133*PI()/180))^2)))*180/PI()+ACOS((_sinfi/(SQRT(_sinfi^2+(_cosfi*COS(Азимут!I133*PI()/180))^2))))*180/PI())</f>
        <v>42.283060126776604</v>
      </c>
      <c r="T133" s="73">
        <f>(-1)*(180*_nn1+(-1)^_nn1*ASIN(-(-1)*SIN(Расчет!D150*PI()/180)/(SQRT(_sinfi^2+(_cosfi*COS(Азимут!J133*PI()/180))^2)))*180/PI()+ACOS((_sinfi/(SQRT(_sinfi^2+(_cosfi*COS(Азимут!J133*PI()/180))^2))))*180/PI())</f>
        <v>46.101440534282375</v>
      </c>
      <c r="U133" s="73">
        <f>(-1)*(180*_nn1+(-1)^_nn1*ASIN(-(-1)*SIN(Расчет!D150*PI()/180)/(SQRT(_sinfi^2+(_cosfi*COS(Азимут!K133*PI()/180))^2)))*180/PI()+ACOS((_sinfi/(SQRT(_sinfi^2+(_cosfi*COS(Азимут!K133*PI()/180))^2))))*180/PI())</f>
        <v>48.699542947107204</v>
      </c>
      <c r="V133" s="73">
        <f>(-1)*(180*_nn1+(-1)^_nn1*ASIN(-(-1)*SIN(Расчет!D150*PI()/180)/(SQRT(_sinfi^2+(_cosfi*COS(Азимут!L133*PI()/180))^2)))*180/PI()+ACOS((_sinfi/(SQRT(_sinfi^2+(_cosfi*COS(Азимут!L133*PI()/180))^2))))*180/PI())</f>
        <v>50.200867588560158</v>
      </c>
      <c r="W133" s="110">
        <f>(-1)*(180*_nn1+(-1)^_nn1*ASIN(-(-1)*SIN(Расчет!D150*PI()/180)/(SQRT(_sinfi^2+(_cosfi*COS(Азимут!M133*PI()/180))^2)))*180/PI()+ACOS((_sinfi/(SQRT(_sinfi^2+(_cosfi*COS(Азимут!M133*PI()/180))^2))))*180/PI())</f>
        <v>50.691285813882985</v>
      </c>
    </row>
    <row r="134" spans="1:23">
      <c r="A134" s="46">
        <f>Расчет!A151</f>
        <v>130</v>
      </c>
      <c r="B134" s="3" t="str">
        <f>Расчет!B151</f>
        <v>Май</v>
      </c>
      <c r="C134" s="31">
        <f>Расчет!C151</f>
        <v>10</v>
      </c>
      <c r="D134" s="120">
        <f>Расчет!U151-Расчет!U151/10</f>
        <v>111.53642613036796</v>
      </c>
      <c r="E134" s="59">
        <f>D134-Расчет!U151/10</f>
        <v>99.143489893660401</v>
      </c>
      <c r="F134" s="59">
        <f>E134-Расчет!U151/10</f>
        <v>86.750553656952846</v>
      </c>
      <c r="G134" s="57">
        <f>F134-Расчет!U151/10</f>
        <v>74.35761742024529</v>
      </c>
      <c r="H134" s="57">
        <f>G134-Расчет!U151/10</f>
        <v>61.964681183537735</v>
      </c>
      <c r="I134" s="57">
        <f>H134-Расчет!U151/10</f>
        <v>49.571744946830179</v>
      </c>
      <c r="J134" s="57">
        <f>I134-Расчет!U151/10</f>
        <v>37.178808710122624</v>
      </c>
      <c r="K134" s="57">
        <f>J134-Расчет!U151/10</f>
        <v>24.785872473415072</v>
      </c>
      <c r="L134" s="57">
        <f>K134-Расчет!U151/10</f>
        <v>12.39293623670752</v>
      </c>
      <c r="M134" s="117">
        <f>L134-Расчет!U151/10</f>
        <v>-3.1974423109204508E-14</v>
      </c>
      <c r="N134" s="111">
        <f>IF(D134&gt;90,(-1)*(180*_nn2+(-1)^_nn2*ASIN(-(-1)*SIN(Расчет!D151*PI()/180)/(SQRT(_sinfi^2+(_cosfi*COS(Азимут!D134*PI()/180))^2)))*180/PI()-ACOS((_sinfi/(SQRT(_sinfi^2+(_cosfi*COS(Азимут!D134*PI()/180))^2))))*180/PI()),(-1)*(180*_nn1+(-1)^_nn1*ASIN(-(-1)*SIN(Расчет!D151*PI()/180)/(SQRT(_sinfi^2+(_cosfi*COS(Азимут!D134*PI()/180))^2)))*180/PI()+ACOS((_sinfi/(SQRT(_sinfi^2+(_cosfi*COS(Азимут!D134*PI()/180))^2))))*180/PI()))</f>
        <v>6.5492615201820854</v>
      </c>
      <c r="O134" s="74">
        <f>IF(E134&gt;90,(-1)*(180*_nn2+(-1)^_nn2*ASIN(-(-1)*SIN(Расчет!D151*PI()/180)/(SQRT(_sinfi^2+(_cosfi*COS(Азимут!E134*PI()/180))^2)))*180/PI()-ACOS((_sinfi/(SQRT(_sinfi^2+(_cosfi*COS(Азимут!E134*PI()/180))^2))))*180/PI()),(-1)*(180*_nn1+(-1)^_nn1*ASIN(-(-1)*SIN(Расчет!D151*PI()/180)/(SQRT(_sinfi^2+(_cosfi*COS(Азимут!E134*PI()/180))^2)))*180/PI()+ACOS((_sinfi/(SQRT(_sinfi^2+(_cosfi*COS(Азимут!E134*PI()/180))^2))))*180/PI()))</f>
        <v>14.755245613418197</v>
      </c>
      <c r="P134" s="74">
        <f>IF(F134&gt;90,(-1)*(180*_nn2+(-1)^_nn2*ASIN(-(-1)*SIN(Расчет!D151*PI()/180)/(SQRT(_sinfi^2+(_cosfi*COS(Азимут!F134*PI()/180))^2)))*180/PI()-ACOS((_sinfi/(SQRT(_sinfi^2+(_cosfi*COS(Азимут!F134*PI()/180))^2))))*180/PI()),(-1)*(180*_nn1+(-1)^_nn1*ASIN(-(-1)*SIN(Расчет!D151*PI()/180)/(SQRT(_sinfi^2+(_cosfi*COS(Азимут!F134*PI()/180))^2)))*180/PI()+ACOS((_sinfi/(SQRT(_sinfi^2+(_cosfi*COS(Азимут!F134*PI()/180))^2))))*180/PI()))</f>
        <v>23.069647582195842</v>
      </c>
      <c r="Q134" s="73">
        <f>(-1)*(180*_nn1+(-1)^_nn1*ASIN(-(-1)*SIN(Расчет!D151*PI()/180)/(SQRT(_sinfi^2+(_cosfi*COS(Азимут!G134*PI()/180))^2)))*180/PI()+ACOS((_sinfi/(SQRT(_sinfi^2+(_cosfi*COS(Азимут!G134*PI()/180))^2))))*180/PI())</f>
        <v>30.76366091520012</v>
      </c>
      <c r="R134" s="73">
        <f>(-1)*(180*_nn1+(-1)^_nn1*ASIN(-(-1)*SIN(Расчет!D151*PI()/180)/(SQRT(_sinfi^2+(_cosfi*COS(Азимут!H134*PI()/180))^2)))*180/PI()+ACOS((_sinfi/(SQRT(_sinfi^2+(_cosfi*COS(Азимут!H134*PI()/180))^2))))*180/PI())</f>
        <v>37.315683308137267</v>
      </c>
      <c r="S134" s="73">
        <f>(-1)*(180*_nn1+(-1)^_nn1*ASIN(-(-1)*SIN(Расчет!D151*PI()/180)/(SQRT(_sinfi^2+(_cosfi*COS(Азимут!I134*PI()/180))^2)))*180/PI()+ACOS((_sinfi/(SQRT(_sinfi^2+(_cosfi*COS(Азимут!I134*PI()/180))^2))))*180/PI())</f>
        <v>42.507348748835028</v>
      </c>
      <c r="T134" s="73">
        <f>(-1)*(180*_nn1+(-1)^_nn1*ASIN(-(-1)*SIN(Расчет!D151*PI()/180)/(SQRT(_sinfi^2+(_cosfi*COS(Азимут!J134*PI()/180))^2)))*180/PI()+ACOS((_sinfi/(SQRT(_sinfi^2+(_cosfi*COS(Азимут!J134*PI()/180))^2))))*180/PI())</f>
        <v>46.351437875133172</v>
      </c>
      <c r="U134" s="73">
        <f>(-1)*(180*_nn1+(-1)^_nn1*ASIN(-(-1)*SIN(Расчет!D151*PI()/180)/(SQRT(_sinfi^2+(_cosfi*COS(Азимут!K134*PI()/180))^2)))*180/PI()+ACOS((_sinfi/(SQRT(_sinfi^2+(_cosfi*COS(Азимут!K134*PI()/180))^2))))*180/PI())</f>
        <v>48.964875519487947</v>
      </c>
      <c r="V134" s="73">
        <f>(-1)*(180*_nn1+(-1)^_nn1*ASIN(-(-1)*SIN(Расчет!D151*PI()/180)/(SQRT(_sinfi^2+(_cosfi*COS(Азимут!L134*PI()/180))^2)))*180/PI()+ACOS((_sinfi/(SQRT(_sinfi^2+(_cosfi*COS(Азимут!L134*PI()/180))^2))))*180/PI())</f>
        <v>50.474090729553041</v>
      </c>
      <c r="W134" s="110">
        <f>(-1)*(180*_nn1+(-1)^_nn1*ASIN(-(-1)*SIN(Расчет!D151*PI()/180)/(SQRT(_sinfi^2+(_cosfi*COS(Азимут!M134*PI()/180))^2)))*180/PI()+ACOS((_sinfi/(SQRT(_sinfi^2+(_cosfi*COS(Азимут!M134*PI()/180))^2))))*180/PI())</f>
        <v>50.966916535466282</v>
      </c>
    </row>
    <row r="135" spans="1:23">
      <c r="A135" s="46">
        <f>Расчет!A152</f>
        <v>131</v>
      </c>
      <c r="B135" s="3" t="str">
        <f>Расчет!B152</f>
        <v>Май</v>
      </c>
      <c r="C135" s="31">
        <f>Расчет!C152</f>
        <v>11</v>
      </c>
      <c r="D135" s="120">
        <f>Расчет!U152-Расчет!U152/10</f>
        <v>112.04345632199714</v>
      </c>
      <c r="E135" s="59">
        <f>D135-Расчет!U152/10</f>
        <v>99.594183397330795</v>
      </c>
      <c r="F135" s="59">
        <f>E135-Расчет!U152/10</f>
        <v>87.144910472664449</v>
      </c>
      <c r="G135" s="57">
        <f>F135-Расчет!U152/10</f>
        <v>74.695637547998103</v>
      </c>
      <c r="H135" s="57">
        <f>G135-Расчет!U152/10</f>
        <v>62.246364623331758</v>
      </c>
      <c r="I135" s="57">
        <f>H135-Расчет!U152/10</f>
        <v>49.797091698665412</v>
      </c>
      <c r="J135" s="57">
        <f>I135-Расчет!U152/10</f>
        <v>37.347818773999066</v>
      </c>
      <c r="K135" s="57">
        <f>J135-Расчет!U152/10</f>
        <v>24.898545849332717</v>
      </c>
      <c r="L135" s="57">
        <f>K135-Расчет!U152/10</f>
        <v>12.449272924666367</v>
      </c>
      <c r="M135" s="117">
        <f>L135-Расчет!U152/10</f>
        <v>1.7763568394002505E-14</v>
      </c>
      <c r="N135" s="111">
        <f>IF(D135&gt;90,(-1)*(180*_nn2+(-1)^_nn2*ASIN(-(-1)*SIN(Расчет!D152*PI()/180)/(SQRT(_sinfi^2+(_cosfi*COS(Азимут!D135*PI()/180))^2)))*180/PI()-ACOS((_sinfi/(SQRT(_sinfi^2+(_cosfi*COS(Азимут!D135*PI()/180))^2))))*180/PI()),(-1)*(180*_nn1+(-1)^_nn1*ASIN(-(-1)*SIN(Расчет!D152*PI()/180)/(SQRT(_sinfi^2+(_cosfi*COS(Азимут!D135*PI()/180))^2)))*180/PI()+ACOS((_sinfi/(SQRT(_sinfi^2+(_cosfi*COS(Азимут!D135*PI()/180))^2))))*180/PI()))</f>
        <v>6.5479535727928351</v>
      </c>
      <c r="O135" s="74">
        <f>IF(E135&gt;90,(-1)*(180*_nn2+(-1)^_nn2*ASIN(-(-1)*SIN(Расчет!D152*PI()/180)/(SQRT(_sinfi^2+(_cosfi*COS(Азимут!E135*PI()/180))^2)))*180/PI()-ACOS((_sinfi/(SQRT(_sinfi^2+(_cosfi*COS(Азимут!E135*PI()/180))^2))))*180/PI()),(-1)*(180*_nn1+(-1)^_nn1*ASIN(-(-1)*SIN(Расчет!D152*PI()/180)/(SQRT(_sinfi^2+(_cosfi*COS(Азимут!E135*PI()/180))^2)))*180/PI()+ACOS((_sinfi/(SQRT(_sinfi^2+(_cosfi*COS(Азимут!E135*PI()/180))^2))))*180/PI()))</f>
        <v>14.780676272295693</v>
      </c>
      <c r="P135" s="74">
        <f>IF(F135&gt;90,(-1)*(180*_nn2+(-1)^_nn2*ASIN(-(-1)*SIN(Расчет!D152*PI()/180)/(SQRT(_sinfi^2+(_cosfi*COS(Азимут!F135*PI()/180))^2)))*180/PI()-ACOS((_sinfi/(SQRT(_sinfi^2+(_cosfi*COS(Азимут!F135*PI()/180))^2))))*180/PI()),(-1)*(180*_nn1+(-1)^_nn1*ASIN(-(-1)*SIN(Расчет!D152*PI()/180)/(SQRT(_sinfi^2+(_cosfi*COS(Азимут!F135*PI()/180))^2)))*180/PI()+ACOS((_sinfi/(SQRT(_sinfi^2+(_cosfi*COS(Азимут!F135*PI()/180))^2))))*180/PI()))</f>
        <v>23.143612354157369</v>
      </c>
      <c r="Q135" s="73">
        <f>(-1)*(180*_nn1+(-1)^_nn1*ASIN(-(-1)*SIN(Расчет!D152*PI()/180)/(SQRT(_sinfi^2+(_cosfi*COS(Азимут!G135*PI()/180))^2)))*180/PI()+ACOS((_sinfi/(SQRT(_sinfi^2+(_cosfi*COS(Азимут!G135*PI()/180))^2))))*180/PI())</f>
        <v>30.894232040222448</v>
      </c>
      <c r="R135" s="73">
        <f>(-1)*(180*_nn1+(-1)^_nn1*ASIN(-(-1)*SIN(Расчет!D152*PI()/180)/(SQRT(_sinfi^2+(_cosfi*COS(Азимут!H135*PI()/180))^2)))*180/PI()+ACOS((_sinfi/(SQRT(_sinfi^2+(_cosfi*COS(Азимут!H135*PI()/180))^2))))*180/PI())</f>
        <v>37.497288191305529</v>
      </c>
      <c r="S135" s="73">
        <f>(-1)*(180*_nn1+(-1)^_nn1*ASIN(-(-1)*SIN(Расчет!D152*PI()/180)/(SQRT(_sinfi^2+(_cosfi*COS(Азимут!I135*PI()/180))^2)))*180/PI()+ACOS((_sinfi/(SQRT(_sinfi^2+(_cosfi*COS(Азимут!I135*PI()/180))^2))))*180/PI())</f>
        <v>42.727398622837683</v>
      </c>
      <c r="T135" s="73">
        <f>(-1)*(180*_nn1+(-1)^_nn1*ASIN(-(-1)*SIN(Расчет!D152*PI()/180)/(SQRT(_sinfi^2+(_cosfi*COS(Азимут!J135*PI()/180))^2)))*180/PI()+ACOS((_sinfi/(SQRT(_sinfi^2+(_cosfi*COS(Азимут!J135*PI()/180))^2))))*180/PI())</f>
        <v>46.59693334840361</v>
      </c>
      <c r="U135" s="73">
        <f>(-1)*(180*_nn1+(-1)^_nn1*ASIN(-(-1)*SIN(Расчет!D152*PI()/180)/(SQRT(_sinfi^2+(_cosfi*COS(Азимут!K135*PI()/180))^2)))*180/PI()+ACOS((_sinfi/(SQRT(_sinfi^2+(_cosfi*COS(Азимут!K135*PI()/180))^2))))*180/PI())</f>
        <v>49.225501690485999</v>
      </c>
      <c r="V135" s="73">
        <f>(-1)*(180*_nn1+(-1)^_nn1*ASIN(-(-1)*SIN(Расчет!D152*PI()/180)/(SQRT(_sinfi^2+(_cosfi*COS(Азимут!L135*PI()/180))^2)))*180/PI()+ACOS((_sinfi/(SQRT(_sinfi^2+(_cosfi*COS(Азимут!L135*PI()/180))^2))))*180/PI())</f>
        <v>50.742479006489248</v>
      </c>
      <c r="W135" s="110">
        <f>(-1)*(180*_nn1+(-1)^_nn1*ASIN(-(-1)*SIN(Расчет!D152*PI()/180)/(SQRT(_sinfi^2+(_cosfi*COS(Азимут!M135*PI()/180))^2)))*180/PI()+ACOS((_sinfi/(SQRT(_sinfi^2+(_cosfi*COS(Азимут!M135*PI()/180))^2))))*180/PI())</f>
        <v>51.23766882426213</v>
      </c>
    </row>
    <row r="136" spans="1:23">
      <c r="A136" s="46">
        <f>Расчет!A153</f>
        <v>132</v>
      </c>
      <c r="B136" s="3" t="str">
        <f>Расчет!B153</f>
        <v>Май</v>
      </c>
      <c r="C136" s="31">
        <f>Расчет!C153</f>
        <v>12</v>
      </c>
      <c r="D136" s="120">
        <f>Расчет!U153-Расчет!U153/10</f>
        <v>112.54378044329998</v>
      </c>
      <c r="E136" s="59">
        <f>D136-Расчет!U153/10</f>
        <v>100.03891594959998</v>
      </c>
      <c r="F136" s="59">
        <f>E136-Расчет!U153/10</f>
        <v>87.534051455899984</v>
      </c>
      <c r="G136" s="57">
        <f>F136-Расчет!U153/10</f>
        <v>75.029186962199987</v>
      </c>
      <c r="H136" s="57">
        <f>G136-Расчет!U153/10</f>
        <v>62.524322468499989</v>
      </c>
      <c r="I136" s="57">
        <f>H136-Расчет!U153/10</f>
        <v>50.019457974799991</v>
      </c>
      <c r="J136" s="57">
        <f>I136-Расчет!U153/10</f>
        <v>37.514593481099993</v>
      </c>
      <c r="K136" s="57">
        <f>J136-Расчет!U153/10</f>
        <v>25.009728987399996</v>
      </c>
      <c r="L136" s="57">
        <f>K136-Расчет!U153/10</f>
        <v>12.504864493699998</v>
      </c>
      <c r="M136" s="117">
        <f>L136-Расчет!U153/10</f>
        <v>0</v>
      </c>
      <c r="N136" s="111">
        <f>IF(D136&gt;90,(-1)*(180*_nn2+(-1)^_nn2*ASIN(-(-1)*SIN(Расчет!D153*PI()/180)/(SQRT(_sinfi^2+(_cosfi*COS(Азимут!D136*PI()/180))^2)))*180/PI()-ACOS((_sinfi/(SQRT(_sinfi^2+(_cosfi*COS(Азимут!D136*PI()/180))^2))))*180/PI()),(-1)*(180*_nn1+(-1)^_nn1*ASIN(-(-1)*SIN(Расчет!D153*PI()/180)/(SQRT(_sinfi^2+(_cosfi*COS(Азимут!D136*PI()/180))^2)))*180/PI()+ACOS((_sinfi/(SQRT(_sinfi^2+(_cosfi*COS(Азимут!D136*PI()/180))^2))))*180/PI()))</f>
        <v>6.5456698605581778</v>
      </c>
      <c r="O136" s="74">
        <f>IF(E136&gt;90,(-1)*(180*_nn2+(-1)^_nn2*ASIN(-(-1)*SIN(Расчет!D153*PI()/180)/(SQRT(_sinfi^2+(_cosfi*COS(Азимут!E136*PI()/180))^2)))*180/PI()-ACOS((_sinfi/(SQRT(_sinfi^2+(_cosfi*COS(Азимут!E136*PI()/180))^2))))*180/PI()),(-1)*(180*_nn1+(-1)^_nn1*ASIN(-(-1)*SIN(Расчет!D153*PI()/180)/(SQRT(_sinfi^2+(_cosfi*COS(Азимут!E136*PI()/180))^2)))*180/PI()+ACOS((_sinfi/(SQRT(_sinfi^2+(_cosfi*COS(Азимут!E136*PI()/180))^2))))*180/PI()))</f>
        <v>14.804056865452537</v>
      </c>
      <c r="P136" s="74">
        <f>IF(F136&gt;90,(-1)*(180*_nn2+(-1)^_nn2*ASIN(-(-1)*SIN(Расчет!D153*PI()/180)/(SQRT(_sinfi^2+(_cosfi*COS(Азимут!F136*PI()/180))^2)))*180/PI()-ACOS((_sinfi/(SQRT(_sinfi^2+(_cosfi*COS(Азимут!F136*PI()/180))^2))))*180/PI()),(-1)*(180*_nn1+(-1)^_nn1*ASIN(-(-1)*SIN(Расчет!D153*PI()/180)/(SQRT(_sinfi^2+(_cosfi*COS(Азимут!F136*PI()/180))^2)))*180/PI()+ACOS((_sinfi/(SQRT(_sinfi^2+(_cosfi*COS(Азимут!F136*PI()/180))^2))))*180/PI()))</f>
        <v>23.214626343483417</v>
      </c>
      <c r="Q136" s="73">
        <f>(-1)*(180*_nn1+(-1)^_nn1*ASIN(-(-1)*SIN(Расчет!D153*PI()/180)/(SQRT(_sinfi^2+(_cosfi*COS(Азимут!G136*PI()/180))^2)))*180/PI()+ACOS((_sinfi/(SQRT(_sinfi^2+(_cosfi*COS(Азимут!G136*PI()/180))^2))))*180/PI())</f>
        <v>31.021236507044875</v>
      </c>
      <c r="R136" s="73">
        <f>(-1)*(180*_nn1+(-1)^_nn1*ASIN(-(-1)*SIN(Расчет!D153*PI()/180)/(SQRT(_sinfi^2+(_cosfi*COS(Азимут!H136*PI()/180))^2)))*180/PI()+ACOS((_sinfi/(SQRT(_sinfi^2+(_cosfi*COS(Азимут!H136*PI()/180))^2))))*180/PI())</f>
        <v>37.674908336534457</v>
      </c>
      <c r="S136" s="73">
        <f>(-1)*(180*_nn1+(-1)^_nn1*ASIN(-(-1)*SIN(Расчет!D153*PI()/180)/(SQRT(_sinfi^2+(_cosfi*COS(Азимут!I136*PI()/180))^2)))*180/PI()+ACOS((_sinfi/(SQRT(_sinfi^2+(_cosfi*COS(Азимут!I136*PI()/180))^2))))*180/PI())</f>
        <v>42.943134262294336</v>
      </c>
      <c r="T136" s="73">
        <f>(-1)*(180*_nn1+(-1)^_nn1*ASIN(-(-1)*SIN(Расчет!D153*PI()/180)/(SQRT(_sinfi^2+(_cosfi*COS(Азимут!J136*PI()/180))^2)))*180/PI()+ACOS((_sinfi/(SQRT(_sinfi^2+(_cosfi*COS(Азимут!J136*PI()/180))^2))))*180/PI())</f>
        <v>46.83783934434075</v>
      </c>
      <c r="U136" s="73">
        <f>(-1)*(180*_nn1+(-1)^_nn1*ASIN(-(-1)*SIN(Расчет!D153*PI()/180)/(SQRT(_sinfi^2+(_cosfi*COS(Азимут!K136*PI()/180))^2)))*180/PI()+ACOS((_sinfi/(SQRT(_sinfi^2+(_cosfi*COS(Азимут!K136*PI()/180))^2))))*180/PI())</f>
        <v>49.481328088448464</v>
      </c>
      <c r="V136" s="73">
        <f>(-1)*(180*_nn1+(-1)^_nn1*ASIN(-(-1)*SIN(Расчет!D153*PI()/180)/(SQRT(_sinfi^2+(_cosfi*COS(Азимут!L136*PI()/180))^2)))*180/PI()+ACOS((_sinfi/(SQRT(_sinfi^2+(_cosfi*COS(Азимут!L136*PI()/180))^2))))*180/PI())</f>
        <v>51.005936843765852</v>
      </c>
      <c r="W136" s="110">
        <f>(-1)*(180*_nn1+(-1)^_nn1*ASIN(-(-1)*SIN(Расчет!D153*PI()/180)/(SQRT(_sinfi^2+(_cosfi*COS(Азимут!M136*PI()/180))^2)))*180/PI()+ACOS((_sinfi/(SQRT(_sinfi^2+(_cosfi*COS(Азимут!M136*PI()/180))^2))))*180/PI())</f>
        <v>51.503446583443917</v>
      </c>
    </row>
    <row r="137" spans="1:23">
      <c r="A137" s="46">
        <f>Расчет!A154</f>
        <v>133</v>
      </c>
      <c r="B137" s="3" t="str">
        <f>Расчет!B154</f>
        <v>Май</v>
      </c>
      <c r="C137" s="31">
        <f>Расчет!C154</f>
        <v>13</v>
      </c>
      <c r="D137" s="120">
        <f>Расчет!U154-Расчет!U154/10</f>
        <v>113.03715941863859</v>
      </c>
      <c r="E137" s="59">
        <f>D137-Расчет!U154/10</f>
        <v>100.47747503878986</v>
      </c>
      <c r="F137" s="59">
        <f>E137-Расчет!U154/10</f>
        <v>87.917790658941129</v>
      </c>
      <c r="G137" s="57">
        <f>F137-Расчет!U154/10</f>
        <v>75.358106279092397</v>
      </c>
      <c r="H137" s="57">
        <f>G137-Расчет!U154/10</f>
        <v>62.798421899243664</v>
      </c>
      <c r="I137" s="57">
        <f>H137-Расчет!U154/10</f>
        <v>50.238737519394931</v>
      </c>
      <c r="J137" s="57">
        <f>I137-Расчет!U154/10</f>
        <v>37.679053139546198</v>
      </c>
      <c r="K137" s="57">
        <f>J137-Расчет!U154/10</f>
        <v>25.119368759697466</v>
      </c>
      <c r="L137" s="57">
        <f>K137-Расчет!U154/10</f>
        <v>12.559684379848733</v>
      </c>
      <c r="M137" s="117">
        <f>L137-Расчет!U154/10</f>
        <v>0</v>
      </c>
      <c r="N137" s="111">
        <f>IF(D137&gt;90,(-1)*(180*_nn2+(-1)^_nn2*ASIN(-(-1)*SIN(Расчет!D154*PI()/180)/(SQRT(_sinfi^2+(_cosfi*COS(Азимут!D137*PI()/180))^2)))*180/PI()-ACOS((_sinfi/(SQRT(_sinfi^2+(_cosfi*COS(Азимут!D137*PI()/180))^2))))*180/PI()),(-1)*(180*_nn1+(-1)^_nn1*ASIN(-(-1)*SIN(Расчет!D154*PI()/180)/(SQRT(_sinfi^2+(_cosfi*COS(Азимут!D137*PI()/180))^2)))*180/PI()+ACOS((_sinfi/(SQRT(_sinfi^2+(_cosfi*COS(Азимут!D137*PI()/180))^2))))*180/PI()))</f>
        <v>6.542444696545715</v>
      </c>
      <c r="O137" s="74">
        <f>IF(E137&gt;90,(-1)*(180*_nn2+(-1)^_nn2*ASIN(-(-1)*SIN(Расчет!D154*PI()/180)/(SQRT(_sinfi^2+(_cosfi*COS(Азимут!E137*PI()/180))^2)))*180/PI()-ACOS((_sinfi/(SQRT(_sinfi^2+(_cosfi*COS(Азимут!E137*PI()/180))^2))))*180/PI()),(-1)*(180*_nn1+(-1)^_nn1*ASIN(-(-1)*SIN(Расчет!D154*PI()/180)/(SQRT(_sinfi^2+(_cosfi*COS(Азимут!E137*PI()/180))^2)))*180/PI()+ACOS((_sinfi/(SQRT(_sinfi^2+(_cosfi*COS(Азимут!E137*PI()/180))^2))))*180/PI()))</f>
        <v>14.825425978835767</v>
      </c>
      <c r="P137" s="74">
        <f>IF(F137&gt;90,(-1)*(180*_nn2+(-1)^_nn2*ASIN(-(-1)*SIN(Расчет!D154*PI()/180)/(SQRT(_sinfi^2+(_cosfi*COS(Азимут!F137*PI()/180))^2)))*180/PI()-ACOS((_sinfi/(SQRT(_sinfi^2+(_cosfi*COS(Азимут!F137*PI()/180))^2))))*180/PI()),(-1)*(180*_nn1+(-1)^_nn1*ASIN(-(-1)*SIN(Расчет!D154*PI()/180)/(SQRT(_sinfi^2+(_cosfi*COS(Азимут!F137*PI()/180))^2)))*180/PI()+ACOS((_sinfi/(SQRT(_sinfi^2+(_cosfi*COS(Азимут!F137*PI()/180))^2))))*180/PI()))</f>
        <v>23.282704714854532</v>
      </c>
      <c r="Q137" s="73">
        <f>(-1)*(180*_nn1+(-1)^_nn1*ASIN(-(-1)*SIN(Расчет!D154*PI()/180)/(SQRT(_sinfi^2+(_cosfi*COS(Азимут!G137*PI()/180))^2)))*180/PI()+ACOS((_sinfi/(SQRT(_sinfi^2+(_cosfi*COS(Азимут!G137*PI()/180))^2))))*180/PI())</f>
        <v>31.144654197504934</v>
      </c>
      <c r="R137" s="73">
        <f>(-1)*(180*_nn1+(-1)^_nn1*ASIN(-(-1)*SIN(Расчет!D154*PI()/180)/(SQRT(_sinfi^2+(_cosfi*COS(Азимут!H137*PI()/180))^2)))*180/PI()+ACOS((_sinfi/(SQRT(_sinfi^2+(_cosfi*COS(Азимут!H137*PI()/180))^2))))*180/PI())</f>
        <v>37.848491747449032</v>
      </c>
      <c r="S137" s="73">
        <f>(-1)*(180*_nn1+(-1)^_nn1*ASIN(-(-1)*SIN(Расчет!D154*PI()/180)/(SQRT(_sinfi^2+(_cosfi*COS(Азимут!I137*PI()/180))^2)))*180/PI()+ACOS((_sinfi/(SQRT(_sinfi^2+(_cosfi*COS(Азимут!I137*PI()/180))^2))))*180/PI())</f>
        <v>43.15448158719127</v>
      </c>
      <c r="T137" s="73">
        <f>(-1)*(180*_nn1+(-1)^_nn1*ASIN(-(-1)*SIN(Расчет!D154*PI()/180)/(SQRT(_sinfi^2+(_cosfi*COS(Азимут!J137*PI()/180))^2)))*180/PI()+ACOS((_sinfi/(SQRT(_sinfi^2+(_cosfi*COS(Азимут!J137*PI()/180))^2))))*180/PI())</f>
        <v>47.074069215476982</v>
      </c>
      <c r="U137" s="73">
        <f>(-1)*(180*_nn1+(-1)^_nn1*ASIN(-(-1)*SIN(Расчет!D154*PI()/180)/(SQRT(_sinfi^2+(_cosfi*COS(Азимут!K137*PI()/180))^2)))*180/PI()+ACOS((_sinfi/(SQRT(_sinfi^2+(_cosfi*COS(Азимут!K137*PI()/180))^2))))*180/PI())</f>
        <v>49.732262146125208</v>
      </c>
      <c r="V137" s="73">
        <f>(-1)*(180*_nn1+(-1)^_nn1*ASIN(-(-1)*SIN(Расчет!D154*PI()/180)/(SQRT(_sinfi^2+(_cosfi*COS(Азимут!L137*PI()/180))^2)))*180/PI()+ACOS((_sinfi/(SQRT(_sinfi^2+(_cosfi*COS(Азимут!L137*PI()/180))^2))))*180/PI())</f>
        <v>51.264369438430634</v>
      </c>
      <c r="W137" s="110">
        <f>(-1)*(180*_nn1+(-1)^_nn1*ASIN(-(-1)*SIN(Расчет!D154*PI()/180)/(SQRT(_sinfi^2+(_cosfi*COS(Азимут!M137*PI()/180))^2)))*180/PI()+ACOS((_sinfi/(SQRT(_sinfi^2+(_cosfi*COS(Азимут!M137*PI()/180))^2))))*180/PI())</f>
        <v>51.76415448803175</v>
      </c>
    </row>
    <row r="138" spans="1:23">
      <c r="A138" s="46">
        <f>Расчет!A155</f>
        <v>134</v>
      </c>
      <c r="B138" s="3" t="str">
        <f>Расчет!B155</f>
        <v>Май</v>
      </c>
      <c r="C138" s="31">
        <f>Расчет!C155</f>
        <v>14</v>
      </c>
      <c r="D138" s="120">
        <f>Расчет!U155-Расчет!U155/10</f>
        <v>113.52334847611441</v>
      </c>
      <c r="E138" s="59">
        <f>D138-Расчет!U155/10</f>
        <v>100.90964308987947</v>
      </c>
      <c r="F138" s="59">
        <f>E138-Расчет!U155/10</f>
        <v>88.295937703644526</v>
      </c>
      <c r="G138" s="57">
        <f>F138-Расчет!U155/10</f>
        <v>75.682232317409586</v>
      </c>
      <c r="H138" s="57">
        <f>G138-Расчет!U155/10</f>
        <v>63.068526931174652</v>
      </c>
      <c r="I138" s="57">
        <f>H138-Расчет!U155/10</f>
        <v>50.454821544939719</v>
      </c>
      <c r="J138" s="57">
        <f>I138-Расчет!U155/10</f>
        <v>37.841116158704786</v>
      </c>
      <c r="K138" s="57">
        <f>J138-Расчет!U155/10</f>
        <v>25.227410772469852</v>
      </c>
      <c r="L138" s="57">
        <f>K138-Расчет!U155/10</f>
        <v>12.613705386234917</v>
      </c>
      <c r="M138" s="117">
        <f>L138-Расчет!U155/10</f>
        <v>-1.7763568394002505E-14</v>
      </c>
      <c r="N138" s="111">
        <f>IF(D138&gt;90,(-1)*(180*_nn2+(-1)^_nn2*ASIN(-(-1)*SIN(Расчет!D155*PI()/180)/(SQRT(_sinfi^2+(_cosfi*COS(Азимут!D138*PI()/180))^2)))*180/PI()-ACOS((_sinfi/(SQRT(_sinfi^2+(_cosfi*COS(Азимут!D138*PI()/180))^2))))*180/PI()),(-1)*(180*_nn1+(-1)^_nn1*ASIN(-(-1)*SIN(Расчет!D155*PI()/180)/(SQRT(_sinfi^2+(_cosfi*COS(Азимут!D138*PI()/180))^2)))*180/PI()+ACOS((_sinfi/(SQRT(_sinfi^2+(_cosfi*COS(Азимут!D138*PI()/180))^2))))*180/PI()))</f>
        <v>6.5383144822791905</v>
      </c>
      <c r="O138" s="74">
        <f>IF(E138&gt;90,(-1)*(180*_nn2+(-1)^_nn2*ASIN(-(-1)*SIN(Расчет!D155*PI()/180)/(SQRT(_sinfi^2+(_cosfi*COS(Азимут!E138*PI()/180))^2)))*180/PI()-ACOS((_sinfi/(SQRT(_sinfi^2+(_cosfi*COS(Азимут!E138*PI()/180))^2))))*180/PI()),(-1)*(180*_nn1+(-1)^_nn1*ASIN(-(-1)*SIN(Расчет!D155*PI()/180)/(SQRT(_sinfi^2+(_cosfi*COS(Азимут!E138*PI()/180))^2)))*180/PI()+ACOS((_sinfi/(SQRT(_sinfi^2+(_cosfi*COS(Азимут!E138*PI()/180))^2))))*180/PI()))</f>
        <v>14.844826002696067</v>
      </c>
      <c r="P138" s="74">
        <f>IF(F138&gt;90,(-1)*(180*_nn2+(-1)^_nn2*ASIN(-(-1)*SIN(Расчет!D155*PI()/180)/(SQRT(_sinfi^2+(_cosfi*COS(Азимут!F138*PI()/180))^2)))*180/PI()-ACOS((_sinfi/(SQRT(_sinfi^2+(_cosfi*COS(Азимут!F138*PI()/180))^2))))*180/PI()),(-1)*(180*_nn1+(-1)^_nn1*ASIN(-(-1)*SIN(Расчет!D155*PI()/180)/(SQRT(_sinfi^2+(_cosfi*COS(Азимут!F138*PI()/180))^2)))*180/PI()+ACOS((_sinfi/(SQRT(_sinfi^2+(_cosfi*COS(Азимут!F138*PI()/180))^2))))*180/PI()))</f>
        <v>23.347866936737887</v>
      </c>
      <c r="Q138" s="73">
        <f>(-1)*(180*_nn1+(-1)^_nn1*ASIN(-(-1)*SIN(Расчет!D155*PI()/180)/(SQRT(_sinfi^2+(_cosfi*COS(Азимут!G138*PI()/180))^2)))*180/PI()+ACOS((_sinfi/(SQRT(_sinfi^2+(_cosfi*COS(Азимут!G138*PI()/180))^2))))*180/PI())</f>
        <v>31.264468545588301</v>
      </c>
      <c r="R138" s="73">
        <f>(-1)*(180*_nn1+(-1)^_nn1*ASIN(-(-1)*SIN(Расчет!D155*PI()/180)/(SQRT(_sinfi^2+(_cosfi*COS(Азимут!H138*PI()/180))^2)))*180/PI()+ACOS((_sinfi/(SQRT(_sinfi^2+(_cosfi*COS(Азимут!H138*PI()/180))^2))))*180/PI())</f>
        <v>38.017988813250071</v>
      </c>
      <c r="S138" s="73">
        <f>(-1)*(180*_nn1+(-1)^_nn1*ASIN(-(-1)*SIN(Расчет!D155*PI()/180)/(SQRT(_sinfi^2+(_cosfi*COS(Азимут!I138*PI()/180))^2)))*180/PI()+ACOS((_sinfi/(SQRT(_sinfi^2+(_cosfi*COS(Азимут!I138*PI()/180))^2))))*180/PI())</f>
        <v>43.361368017436689</v>
      </c>
      <c r="T138" s="73">
        <f>(-1)*(180*_nn1+(-1)^_nn1*ASIN(-(-1)*SIN(Расчет!D155*PI()/180)/(SQRT(_sinfi^2+(_cosfi*COS(Азимут!J138*PI()/180))^2)))*180/PI()+ACOS((_sinfi/(SQRT(_sinfi^2+(_cosfi*COS(Азимут!J138*PI()/180))^2))))*180/PI())</f>
        <v>47.305537358088174</v>
      </c>
      <c r="U138" s="73">
        <f>(-1)*(180*_nn1+(-1)^_nn1*ASIN(-(-1)*SIN(Расчет!D155*PI()/180)/(SQRT(_sinfi^2+(_cosfi*COS(Азимут!K138*PI()/180))^2)))*180/PI()+ACOS((_sinfi/(SQRT(_sinfi^2+(_cosfi*COS(Азимут!K138*PI()/180))^2))))*180/PI())</f>
        <v>49.978212174327581</v>
      </c>
      <c r="V138" s="73">
        <f>(-1)*(180*_nn1+(-1)^_nn1*ASIN(-(-1)*SIN(Расчет!D155*PI()/180)/(SQRT(_sinfi^2+(_cosfi*COS(Азимут!L138*PI()/180))^2)))*180/PI()+ACOS((_sinfi/(SQRT(_sinfi^2+(_cosfi*COS(Азимут!L138*PI()/180))^2))))*180/PI())</f>
        <v>51.517682829262696</v>
      </c>
      <c r="W138" s="110">
        <f>(-1)*(180*_nn1+(-1)^_nn1*ASIN(-(-1)*SIN(Расчет!D155*PI()/180)/(SQRT(_sinfi^2+(_cosfi*COS(Азимут!M138*PI()/180))^2)))*180/PI()+ACOS((_sinfi/(SQRT(_sinfi^2+(_cosfi*COS(Азимут!M138*PI()/180))^2))))*180/PI())</f>
        <v>52.019698052419983</v>
      </c>
    </row>
    <row r="139" spans="1:23">
      <c r="A139" s="46">
        <f>Расчет!A156</f>
        <v>135</v>
      </c>
      <c r="B139" s="3" t="str">
        <f>Расчет!B156</f>
        <v>Май</v>
      </c>
      <c r="C139" s="31">
        <f>Расчет!C156</f>
        <v>15</v>
      </c>
      <c r="D139" s="120">
        <f>Расчет!U156-Расчет!U156/10</f>
        <v>114.00209719114039</v>
      </c>
      <c r="E139" s="59">
        <f>D139-Расчет!U156/10</f>
        <v>101.3351975032359</v>
      </c>
      <c r="F139" s="59">
        <f>E139-Расчет!U156/10</f>
        <v>88.668297815331414</v>
      </c>
      <c r="G139" s="57">
        <f>F139-Расчет!U156/10</f>
        <v>76.001398127426924</v>
      </c>
      <c r="H139" s="57">
        <f>G139-Расчет!U156/10</f>
        <v>63.334498439522434</v>
      </c>
      <c r="I139" s="57">
        <f>H139-Расчет!U156/10</f>
        <v>50.667598751617945</v>
      </c>
      <c r="J139" s="57">
        <f>I139-Расчет!U156/10</f>
        <v>38.000699063713455</v>
      </c>
      <c r="K139" s="57">
        <f>J139-Расчет!U156/10</f>
        <v>25.333799375808965</v>
      </c>
      <c r="L139" s="57">
        <f>K139-Расчет!U156/10</f>
        <v>12.666899687904477</v>
      </c>
      <c r="M139" s="117">
        <f>L139-Расчет!U156/10</f>
        <v>0</v>
      </c>
      <c r="N139" s="111">
        <f>IF(D139&gt;90,(-1)*(180*_nn2+(-1)^_nn2*ASIN(-(-1)*SIN(Расчет!D156*PI()/180)/(SQRT(_sinfi^2+(_cosfi*COS(Азимут!D139*PI()/180))^2)))*180/PI()-ACOS((_sinfi/(SQRT(_sinfi^2+(_cosfi*COS(Азимут!D139*PI()/180))^2))))*180/PI()),(-1)*(180*_nn1+(-1)^_nn1*ASIN(-(-1)*SIN(Расчет!D156*PI()/180)/(SQRT(_sinfi^2+(_cosfi*COS(Азимут!D139*PI()/180))^2)))*180/PI()+ACOS((_sinfi/(SQRT(_sinfi^2+(_cosfi*COS(Азимут!D139*PI()/180))^2))))*180/PI()))</f>
        <v>6.5333176925624912</v>
      </c>
      <c r="O139" s="74">
        <f>IF(E139&gt;90,(-1)*(180*_nn2+(-1)^_nn2*ASIN(-(-1)*SIN(Расчет!D156*PI()/180)/(SQRT(_sinfi^2+(_cosfi*COS(Азимут!E139*PI()/180))^2)))*180/PI()-ACOS((_sinfi/(SQRT(_sinfi^2+(_cosfi*COS(Азимут!E139*PI()/180))^2))))*180/PI()),(-1)*(180*_nn1+(-1)^_nn1*ASIN(-(-1)*SIN(Расчет!D156*PI()/180)/(SQRT(_sinfi^2+(_cosfi*COS(Азимут!E139*PI()/180))^2)))*180/PI()+ACOS((_sinfi/(SQRT(_sinfi^2+(_cosfi*COS(Азимут!E139*PI()/180))^2))))*180/PI()))</f>
        <v>14.862303144523338</v>
      </c>
      <c r="P139" s="74">
        <f>IF(F139&gt;90,(-1)*(180*_nn2+(-1)^_nn2*ASIN(-(-1)*SIN(Расчет!D156*PI()/180)/(SQRT(_sinfi^2+(_cosfi*COS(Азимут!F139*PI()/180))^2)))*180/PI()-ACOS((_sinfi/(SQRT(_sinfi^2+(_cosfi*COS(Азимут!F139*PI()/180))^2))))*180/PI()),(-1)*(180*_nn1+(-1)^_nn1*ASIN(-(-1)*SIN(Расчет!D156*PI()/180)/(SQRT(_sinfi^2+(_cosfi*COS(Азимут!F139*PI()/180))^2)))*180/PI()+ACOS((_sinfi/(SQRT(_sinfi^2+(_cosfi*COS(Азимут!F139*PI()/180))^2))))*180/PI()))</f>
        <v>23.41013685133214</v>
      </c>
      <c r="Q139" s="73">
        <f>(-1)*(180*_nn1+(-1)^_nn1*ASIN(-(-1)*SIN(Расчет!D156*PI()/180)/(SQRT(_sinfi^2+(_cosfi*COS(Азимут!G139*PI()/180))^2)))*180/PI()+ACOS((_sinfi/(SQRT(_sinfi^2+(_cosfi*COS(Азимут!G139*PI()/180))^2))))*180/PI())</f>
        <v>31.380666641854958</v>
      </c>
      <c r="R139" s="73">
        <f>(-1)*(180*_nn1+(-1)^_nn1*ASIN(-(-1)*SIN(Расчет!D156*PI()/180)/(SQRT(_sinfi^2+(_cosfi*COS(Азимут!H139*PI()/180))^2)))*180/PI()+ACOS((_sinfi/(SQRT(_sinfi^2+(_cosfi*COS(Азимут!H139*PI()/180))^2))))*180/PI())</f>
        <v>38.183352413782529</v>
      </c>
      <c r="S139" s="73">
        <f>(-1)*(180*_nn1+(-1)^_nn1*ASIN(-(-1)*SIN(Расчет!D156*PI()/180)/(SQRT(_sinfi^2+(_cosfi*COS(Азимут!I139*PI()/180))^2)))*180/PI()+ACOS((_sinfi/(SQRT(_sinfi^2+(_cosfi*COS(Азимут!I139*PI()/180))^2))))*180/PI())</f>
        <v>43.563722566378857</v>
      </c>
      <c r="T139" s="73">
        <f>(-1)*(180*_nn1+(-1)^_nn1*ASIN(-(-1)*SIN(Расчет!D156*PI()/180)/(SQRT(_sinfi^2+(_cosfi*COS(Азимут!J139*PI()/180))^2)))*180/PI()+ACOS((_sinfi/(SQRT(_sinfi^2+(_cosfi*COS(Азимут!J139*PI()/180))^2))))*180/PI())</f>
        <v>47.532159295307025</v>
      </c>
      <c r="U139" s="73">
        <f>(-1)*(180*_nn1+(-1)^_nn1*ASIN(-(-1)*SIN(Расчет!D156*PI()/180)/(SQRT(_sinfi^2+(_cosfi*COS(Азимут!K139*PI()/180))^2)))*180/PI()+ACOS((_sinfi/(SQRT(_sinfi^2+(_cosfi*COS(Азимут!K139*PI()/180))^2))))*180/PI())</f>
        <v>50.21908743775316</v>
      </c>
      <c r="V139" s="73">
        <f>(-1)*(180*_nn1+(-1)^_nn1*ASIN(-(-1)*SIN(Расчет!D156*PI()/180)/(SQRT(_sinfi^2+(_cosfi*COS(Азимут!L139*PI()/180))^2)))*180/PI()+ACOS((_sinfi/(SQRT(_sinfi^2+(_cosfi*COS(Азимут!L139*PI()/180))^2))))*180/PI())</f>
        <v>51.765783968083582</v>
      </c>
      <c r="W139" s="110">
        <f>(-1)*(180*_nn1+(-1)^_nn1*ASIN(-(-1)*SIN(Расчет!D156*PI()/180)/(SQRT(_sinfi^2+(_cosfi*COS(Азимут!M139*PI()/180))^2)))*180/PI()+ACOS((_sinfi/(SQRT(_sinfi^2+(_cosfi*COS(Азимут!M139*PI()/180))^2))))*180/PI())</f>
        <v>52.269983700120832</v>
      </c>
    </row>
    <row r="140" spans="1:23">
      <c r="A140" s="46">
        <f>Расчет!A157</f>
        <v>136</v>
      </c>
      <c r="B140" s="3" t="str">
        <f>Расчет!B157</f>
        <v>Май</v>
      </c>
      <c r="C140" s="31">
        <f>Расчет!C157</f>
        <v>16</v>
      </c>
      <c r="D140" s="120">
        <f>Расчет!U157-Расчет!U157/10</f>
        <v>114.47314955938963</v>
      </c>
      <c r="E140" s="59">
        <f>D140-Расчет!U157/10</f>
        <v>101.75391071945745</v>
      </c>
      <c r="F140" s="59">
        <f>E140-Расчет!U157/10</f>
        <v>89.034671879525277</v>
      </c>
      <c r="G140" s="57">
        <f>F140-Расчет!U157/10</f>
        <v>76.315433039593103</v>
      </c>
      <c r="H140" s="57">
        <f>G140-Расчет!U157/10</f>
        <v>63.596194199660921</v>
      </c>
      <c r="I140" s="57">
        <f>H140-Расчет!U157/10</f>
        <v>50.87695535972874</v>
      </c>
      <c r="J140" s="57">
        <f>I140-Расчет!U157/10</f>
        <v>38.157716519796558</v>
      </c>
      <c r="K140" s="57">
        <f>J140-Расчет!U157/10</f>
        <v>25.438477679864377</v>
      </c>
      <c r="L140" s="57">
        <f>K140-Расчет!U157/10</f>
        <v>12.719238839932197</v>
      </c>
      <c r="M140" s="117">
        <f>L140-Расчет!U157/10</f>
        <v>1.7763568394002505E-14</v>
      </c>
      <c r="N140" s="111">
        <f>IF(D140&gt;90,(-1)*(180*_nn2+(-1)^_nn2*ASIN(-(-1)*SIN(Расчет!D157*PI()/180)/(SQRT(_sinfi^2+(_cosfi*COS(Азимут!D140*PI()/180))^2)))*180/PI()-ACOS((_sinfi/(SQRT(_sinfi^2+(_cosfi*COS(Азимут!D140*PI()/180))^2))))*180/PI()),(-1)*(180*_nn1+(-1)^_nn1*ASIN(-(-1)*SIN(Расчет!D157*PI()/180)/(SQRT(_sinfi^2+(_cosfi*COS(Азимут!D140*PI()/180))^2)))*180/PI()+ACOS((_sinfi/(SQRT(_sinfi^2+(_cosfi*COS(Азимут!D140*PI()/180))^2))))*180/PI()))</f>
        <v>6.5274948521984015</v>
      </c>
      <c r="O140" s="74">
        <f>IF(E140&gt;90,(-1)*(180*_nn2+(-1)^_nn2*ASIN(-(-1)*SIN(Расчет!D157*PI()/180)/(SQRT(_sinfi^2+(_cosfi*COS(Азимут!E140*PI()/180))^2)))*180/PI()-ACOS((_sinfi/(SQRT(_sinfi^2+(_cosfi*COS(Азимут!E140*PI()/180))^2))))*180/PI()),(-1)*(180*_nn1+(-1)^_nn1*ASIN(-(-1)*SIN(Расчет!D157*PI()/180)/(SQRT(_sinfi^2+(_cosfi*COS(Азимут!E140*PI()/180))^2)))*180/PI()+ACOS((_sinfi/(SQRT(_sinfi^2+(_cosfi*COS(Азимут!E140*PI()/180))^2))))*180/PI()))</f>
        <v>14.877907427381103</v>
      </c>
      <c r="P140" s="74">
        <f>IF(F140&gt;90,(-1)*(180*_nn2+(-1)^_nn2*ASIN(-(-1)*SIN(Расчет!D157*PI()/180)/(SQRT(_sinfi^2+(_cosfi*COS(Азимут!F140*PI()/180))^2)))*180/PI()-ACOS((_sinfi/(SQRT(_sinfi^2+(_cosfi*COS(Азимут!F140*PI()/180))^2))))*180/PI()),(-1)*(180*_nn1+(-1)^_nn1*ASIN(-(-1)*SIN(Расчет!D157*PI()/180)/(SQRT(_sinfi^2+(_cosfi*COS(Азимут!F140*PI()/180))^2)))*180/PI()+ACOS((_sinfi/(SQRT(_sinfi^2+(_cosfi*COS(Азимут!F140*PI()/180))^2))))*180/PI()))</f>
        <v>23.469542729422443</v>
      </c>
      <c r="Q140" s="73">
        <f>(-1)*(180*_nn1+(-1)^_nn1*ASIN(-(-1)*SIN(Расчет!D157*PI()/180)/(SQRT(_sinfi^2+(_cosfi*COS(Азимут!G140*PI()/180))^2)))*180/PI()+ACOS((_sinfi/(SQRT(_sinfi^2+(_cosfi*COS(Азимут!G140*PI()/180))^2))))*180/PI())</f>
        <v>31.493239327751411</v>
      </c>
      <c r="R140" s="73">
        <f>(-1)*(180*_nn1+(-1)^_nn1*ASIN(-(-1)*SIN(Расчет!D157*PI()/180)/(SQRT(_sinfi^2+(_cosfi*COS(Азимут!H140*PI()/180))^2)))*180/PI()+ACOS((_sinfi/(SQRT(_sinfi^2+(_cosfi*COS(Азимут!H140*PI()/180))^2))))*180/PI())</f>
        <v>38.344538020224064</v>
      </c>
      <c r="S140" s="73">
        <f>(-1)*(180*_nn1+(-1)^_nn1*ASIN(-(-1)*SIN(Расчет!D157*PI()/180)/(SQRT(_sinfi^2+(_cosfi*COS(Азимут!I140*PI()/180))^2)))*180/PI()+ACOS((_sinfi/(SQRT(_sinfi^2+(_cosfi*COS(Азимут!I140*PI()/180))^2))))*180/PI())</f>
        <v>43.761475933791246</v>
      </c>
      <c r="T140" s="73">
        <f>(-1)*(180*_nn1+(-1)^_nn1*ASIN(-(-1)*SIN(Расчет!D157*PI()/180)/(SQRT(_sinfi^2+(_cosfi*COS(Азимут!J140*PI()/180))^2)))*180/PI()+ACOS((_sinfi/(SQRT(_sinfi^2+(_cosfi*COS(Азимут!J140*PI()/180))^2))))*180/PI())</f>
        <v>47.753851761579085</v>
      </c>
      <c r="U140" s="73">
        <f>(-1)*(180*_nn1+(-1)^_nn1*ASIN(-(-1)*SIN(Расчет!D157*PI()/180)/(SQRT(_sinfi^2+(_cosfi*COS(Азимут!K140*PI()/180))^2)))*180/PI()+ACOS((_sinfi/(SQRT(_sinfi^2+(_cosfi*COS(Азимут!K140*PI()/180))^2))))*180/PI())</f>
        <v>50.454798232806723</v>
      </c>
      <c r="V140" s="73">
        <f>(-1)*(180*_nn1+(-1)^_nn1*ASIN(-(-1)*SIN(Расчет!D157*PI()/180)/(SQRT(_sinfi^2+(_cosfi*COS(Азимут!L140*PI()/180))^2)))*180/PI()+ACOS((_sinfi/(SQRT(_sinfi^2+(_cosfi*COS(Азимут!L140*PI()/180))^2))))*180/PI())</f>
        <v>52.008580793193175</v>
      </c>
      <c r="W140" s="110">
        <f>(-1)*(180*_nn1+(-1)^_nn1*ASIN(-(-1)*SIN(Расчет!D157*PI()/180)/(SQRT(_sinfi^2+(_cosfi*COS(Азимут!M140*PI()/180))^2)))*180/PI()+ACOS((_sinfi/(SQRT(_sinfi^2+(_cosfi*COS(Азимут!M140*PI()/180))^2))))*180/PI())</f>
        <v>52.514918835634461</v>
      </c>
    </row>
    <row r="141" spans="1:23">
      <c r="A141" s="46">
        <f>Расчет!A158</f>
        <v>137</v>
      </c>
      <c r="B141" s="3" t="str">
        <f>Расчет!B158</f>
        <v>Май</v>
      </c>
      <c r="C141" s="31">
        <f>Расчет!C158</f>
        <v>17</v>
      </c>
      <c r="D141" s="120">
        <f>Расчет!U158-Расчет!U158/10</f>
        <v>114.93624410202068</v>
      </c>
      <c r="E141" s="59">
        <f>D141-Расчет!U158/10</f>
        <v>102.16555031290727</v>
      </c>
      <c r="F141" s="59">
        <f>E141-Расчет!U158/10</f>
        <v>89.394856523793862</v>
      </c>
      <c r="G141" s="57">
        <f>F141-Расчет!U158/10</f>
        <v>76.624162734680453</v>
      </c>
      <c r="H141" s="57">
        <f>G141-Расчет!U158/10</f>
        <v>63.853468945567045</v>
      </c>
      <c r="I141" s="57">
        <f>H141-Расчет!U158/10</f>
        <v>51.082775156453636</v>
      </c>
      <c r="J141" s="57">
        <f>I141-Расчет!U158/10</f>
        <v>38.312081367340227</v>
      </c>
      <c r="K141" s="57">
        <f>J141-Расчет!U158/10</f>
        <v>25.541387578226818</v>
      </c>
      <c r="L141" s="57">
        <f>K141-Расчет!U158/10</f>
        <v>12.770693789113409</v>
      </c>
      <c r="M141" s="117">
        <f>L141-Расчет!U158/10</f>
        <v>0</v>
      </c>
      <c r="N141" s="111">
        <f>IF(D141&gt;90,(-1)*(180*_nn2+(-1)^_nn2*ASIN(-(-1)*SIN(Расчет!D158*PI()/180)/(SQRT(_sinfi^2+(_cosfi*COS(Азимут!D141*PI()/180))^2)))*180/PI()-ACOS((_sinfi/(SQRT(_sinfi^2+(_cosfi*COS(Азимут!D141*PI()/180))^2))))*180/PI()),(-1)*(180*_nn1+(-1)^_nn1*ASIN(-(-1)*SIN(Расчет!D158*PI()/180)/(SQRT(_sinfi^2+(_cosfi*COS(Азимут!D141*PI()/180))^2)))*180/PI()+ACOS((_sinfi/(SQRT(_sinfi^2+(_cosfi*COS(Азимут!D141*PI()/180))^2))))*180/PI()))</f>
        <v>6.5208885039485835</v>
      </c>
      <c r="O141" s="74">
        <f>IF(E141&gt;90,(-1)*(180*_nn2+(-1)^_nn2*ASIN(-(-1)*SIN(Расчет!D158*PI()/180)/(SQRT(_sinfi^2+(_cosfi*COS(Азимут!E141*PI()/180))^2)))*180/PI()-ACOS((_sinfi/(SQRT(_sinfi^2+(_cosfi*COS(Азимут!E141*PI()/180))^2))))*180/PI()),(-1)*(180*_nn1+(-1)^_nn1*ASIN(-(-1)*SIN(Расчет!D158*PI()/180)/(SQRT(_sinfi^2+(_cosfi*COS(Азимут!E141*PI()/180))^2)))*180/PI()+ACOS((_sinfi/(SQRT(_sinfi^2+(_cosfi*COS(Азимут!E141*PI()/180))^2))))*180/PI()))</f>
        <v>14.891692672289793</v>
      </c>
      <c r="P141" s="74">
        <f>IF(F141&gt;90,(-1)*(180*_nn2+(-1)^_nn2*ASIN(-(-1)*SIN(Расчет!D158*PI()/180)/(SQRT(_sinfi^2+(_cosfi*COS(Азимут!F141*PI()/180))^2)))*180/PI()-ACOS((_sinfi/(SQRT(_sinfi^2+(_cosfi*COS(Азимут!F141*PI()/180))^2))))*180/PI()),(-1)*(180*_nn1+(-1)^_nn1*ASIN(-(-1)*SIN(Расчет!D158*PI()/180)/(SQRT(_sinfi^2+(_cosfi*COS(Азимут!F141*PI()/180))^2)))*180/PI()+ACOS((_sinfi/(SQRT(_sinfi^2+(_cosfi*COS(Азимут!F141*PI()/180))^2))))*180/PI()))</f>
        <v>23.526117308318931</v>
      </c>
      <c r="Q141" s="73">
        <f>(-1)*(180*_nn1+(-1)^_nn1*ASIN(-(-1)*SIN(Расчет!D158*PI()/180)/(SQRT(_sinfi^2+(_cosfi*COS(Азимут!G141*PI()/180))^2)))*180/PI()+ACOS((_sinfi/(SQRT(_sinfi^2+(_cosfi*COS(Азимут!G141*PI()/180))^2))))*180/PI())</f>
        <v>31.60218127810856</v>
      </c>
      <c r="R141" s="73">
        <f>(-1)*(180*_nn1+(-1)^_nn1*ASIN(-(-1)*SIN(Расчет!D158*PI()/180)/(SQRT(_sinfi^2+(_cosfi*COS(Азимут!H141*PI()/180))^2)))*180/PI()+ACOS((_sinfi/(SQRT(_sinfi^2+(_cosfi*COS(Азимут!H141*PI()/180))^2))))*180/PI())</f>
        <v>38.501503790231226</v>
      </c>
      <c r="S141" s="73">
        <f>(-1)*(180*_nn1+(-1)^_nn1*ASIN(-(-1)*SIN(Расчет!D158*PI()/180)/(SQRT(_sinfi^2+(_cosfi*COS(Азимут!I141*PI()/180))^2)))*180/PI()+ACOS((_sinfi/(SQRT(_sinfi^2+(_cosfi*COS(Азимут!I141*PI()/180))^2))))*180/PI())</f>
        <v>43.954560597667381</v>
      </c>
      <c r="T141" s="73">
        <f>(-1)*(180*_nn1+(-1)^_nn1*ASIN(-(-1)*SIN(Расчет!D158*PI()/180)/(SQRT(_sinfi^2+(_cosfi*COS(Азимут!J141*PI()/180))^2)))*180/PI()+ACOS((_sinfi/(SQRT(_sinfi^2+(_cosfi*COS(Азимут!J141*PI()/180))^2))))*180/PI())</f>
        <v>47.970532788112081</v>
      </c>
      <c r="U141" s="73">
        <f>(-1)*(180*_nn1+(-1)^_nn1*ASIN(-(-1)*SIN(Расчет!D158*PI()/180)/(SQRT(_sinfi^2+(_cosfi*COS(Азимут!K141*PI()/180))^2)))*180/PI()+ACOS((_sinfi/(SQRT(_sinfi^2+(_cosfi*COS(Азимут!K141*PI()/180))^2))))*180/PI())</f>
        <v>50.685255967226027</v>
      </c>
      <c r="V141" s="73">
        <f>(-1)*(180*_nn1+(-1)^_nn1*ASIN(-(-1)*SIN(Расчет!D158*PI()/180)/(SQRT(_sinfi^2+(_cosfi*COS(Азимут!L141*PI()/180))^2)))*180/PI()+ACOS((_sinfi/(SQRT(_sinfi^2+(_cosfi*COS(Азимут!L141*PI()/180))^2))))*180/PI())</f>
        <v>52.245982304809843</v>
      </c>
      <c r="W141" s="110">
        <f>(-1)*(180*_nn1+(-1)^_nn1*ASIN(-(-1)*SIN(Расчет!D158*PI()/180)/(SQRT(_sinfi^2+(_cosfi*COS(Азимут!M141*PI()/180))^2)))*180/PI()+ACOS((_sinfi/(SQRT(_sinfi^2+(_cosfi*COS(Азимут!M141*PI()/180))^2))))*180/PI())</f>
        <v>52.754411918344601</v>
      </c>
    </row>
    <row r="142" spans="1:23">
      <c r="A142" s="46">
        <f>Расчет!A159</f>
        <v>138</v>
      </c>
      <c r="B142" s="3" t="str">
        <f>Расчет!B159</f>
        <v>Май</v>
      </c>
      <c r="C142" s="31">
        <f>Расчет!C159</f>
        <v>18</v>
      </c>
      <c r="D142" s="120">
        <f>Расчет!U159-Расчет!U159/10</f>
        <v>115.39111400617207</v>
      </c>
      <c r="E142" s="59">
        <f>D142-Расчет!U159/10</f>
        <v>102.56987911659741</v>
      </c>
      <c r="F142" s="59">
        <f>E142-Расчет!U159/10</f>
        <v>89.748644227022737</v>
      </c>
      <c r="G142" s="57">
        <f>F142-Расчет!U159/10</f>
        <v>76.927409337448069</v>
      </c>
      <c r="H142" s="57">
        <f>G142-Расчет!U159/10</f>
        <v>64.1061744478734</v>
      </c>
      <c r="I142" s="57">
        <f>H142-Расчет!U159/10</f>
        <v>51.284939558298724</v>
      </c>
      <c r="J142" s="57">
        <f>I142-Расчет!U159/10</f>
        <v>38.463704668724048</v>
      </c>
      <c r="K142" s="57">
        <f>J142-Расчет!U159/10</f>
        <v>25.642469779149373</v>
      </c>
      <c r="L142" s="57">
        <f>K142-Расчет!U159/10</f>
        <v>12.821234889574699</v>
      </c>
      <c r="M142" s="117">
        <f>L142-Расчет!U159/10</f>
        <v>2.4868995751603507E-14</v>
      </c>
      <c r="N142" s="111">
        <f>IF(D142&gt;90,(-1)*(180*_nn2+(-1)^_nn2*ASIN(-(-1)*SIN(Расчет!D159*PI()/180)/(SQRT(_sinfi^2+(_cosfi*COS(Азимут!D142*PI()/180))^2)))*180/PI()-ACOS((_sinfi/(SQRT(_sinfi^2+(_cosfi*COS(Азимут!D142*PI()/180))^2))))*180/PI()),(-1)*(180*_nn1+(-1)^_nn1*ASIN(-(-1)*SIN(Расчет!D159*PI()/180)/(SQRT(_sinfi^2+(_cosfi*COS(Азимут!D142*PI()/180))^2)))*180/PI()+ACOS((_sinfi/(SQRT(_sinfi^2+(_cosfi*COS(Азимут!D142*PI()/180))^2))))*180/PI()))</f>
        <v>6.5135431670684625</v>
      </c>
      <c r="O142" s="74">
        <f>IF(E142&gt;90,(-1)*(180*_nn2+(-1)^_nn2*ASIN(-(-1)*SIN(Расчет!D159*PI()/180)/(SQRT(_sinfi^2+(_cosfi*COS(Азимут!E142*PI()/180))^2)))*180/PI()-ACOS((_sinfi/(SQRT(_sinfi^2+(_cosfi*COS(Азимут!E142*PI()/180))^2))))*180/PI()),(-1)*(180*_nn1+(-1)^_nn1*ASIN(-(-1)*SIN(Расчет!D159*PI()/180)/(SQRT(_sinfi^2+(_cosfi*COS(Азимут!E142*PI()/180))^2)))*180/PI()+ACOS((_sinfi/(SQRT(_sinfi^2+(_cosfi*COS(Азимут!E142*PI()/180))^2))))*180/PI()))</f>
        <v>14.903716463295922</v>
      </c>
      <c r="P142" s="74">
        <f>IF(F142&gt;90,(-1)*(180*_nn2+(-1)^_nn2*ASIN(-(-1)*SIN(Расчет!D159*PI()/180)/(SQRT(_sinfi^2+(_cosfi*COS(Азимут!F142*PI()/180))^2)))*180/PI()-ACOS((_sinfi/(SQRT(_sinfi^2+(_cosfi*COS(Азимут!F142*PI()/180))^2))))*180/PI()),(-1)*(180*_nn1+(-1)^_nn1*ASIN(-(-1)*SIN(Расчет!D159*PI()/180)/(SQRT(_sinfi^2+(_cosfi*COS(Азимут!F142*PI()/180))^2)))*180/PI()+ACOS((_sinfi/(SQRT(_sinfi^2+(_cosfi*COS(Азимут!F142*PI()/180))^2))))*180/PI()))</f>
        <v>23.579897810990957</v>
      </c>
      <c r="Q142" s="73">
        <f>(-1)*(180*_nn1+(-1)^_nn1*ASIN(-(-1)*SIN(Расчет!D159*PI()/180)/(SQRT(_sinfi^2+(_cosfi*COS(Азимут!G142*PI()/180))^2)))*180/PI()+ACOS((_sinfi/(SQRT(_sinfi^2+(_cosfi*COS(Азимут!G142*PI()/180))^2))))*180/PI())</f>
        <v>31.707491070047553</v>
      </c>
      <c r="R142" s="73">
        <f>(-1)*(180*_nn1+(-1)^_nn1*ASIN(-(-1)*SIN(Расчет!D159*PI()/180)/(SQRT(_sinfi^2+(_cosfi*COS(Азимут!H142*PI()/180))^2)))*180/PI()+ACOS((_sinfi/(SQRT(_sinfi^2+(_cosfi*COS(Азимут!H142*PI()/180))^2))))*180/PI())</f>
        <v>38.654210656310624</v>
      </c>
      <c r="S142" s="73">
        <f>(-1)*(180*_nn1+(-1)^_nn1*ASIN(-(-1)*SIN(Расчет!D159*PI()/180)/(SQRT(_sinfi^2+(_cosfi*COS(Азимут!I142*PI()/180))^2)))*180/PI()+ACOS((_sinfi/(SQRT(_sinfi^2+(_cosfi*COS(Азимут!I142*PI()/180))^2))))*180/PI())</f>
        <v>44.142910904116832</v>
      </c>
      <c r="T142" s="73">
        <f>(-1)*(180*_nn1+(-1)^_nn1*ASIN(-(-1)*SIN(Расчет!D159*PI()/180)/(SQRT(_sinfi^2+(_cosfi*COS(Азимут!J142*PI()/180))^2)))*180/PI()+ACOS((_sinfi/(SQRT(_sinfi^2+(_cosfi*COS(Азимут!J142*PI()/180))^2))))*180/PI())</f>
        <v>48.182121788940321</v>
      </c>
      <c r="U142" s="73">
        <f>(-1)*(180*_nn1+(-1)^_nn1*ASIN(-(-1)*SIN(Расчет!D159*PI()/180)/(SQRT(_sinfi^2+(_cosfi*COS(Азимут!K142*PI()/180))^2)))*180/PI()+ACOS((_sinfi/(SQRT(_sinfi^2+(_cosfi*COS(Азимут!K142*PI()/180))^2))))*180/PI())</f>
        <v>50.910373241301841</v>
      </c>
      <c r="V142" s="73">
        <f>(-1)*(180*_nn1+(-1)^_nn1*ASIN(-(-1)*SIN(Расчет!D159*PI()/180)/(SQRT(_sinfi^2+(_cosfi*COS(Азимут!L142*PI()/180))^2)))*180/PI()+ACOS((_sinfi/(SQRT(_sinfi^2+(_cosfi*COS(Азимут!L142*PI()/180))^2))))*180/PI())</f>
        <v>52.477898642377994</v>
      </c>
      <c r="W142" s="110">
        <f>(-1)*(180*_nn1+(-1)^_nn1*ASIN(-(-1)*SIN(Расчет!D159*PI()/180)/(SQRT(_sinfi^2+(_cosfi*COS(Азимут!M142*PI()/180))^2)))*180/PI()+ACOS((_sinfi/(SQRT(_sinfi^2+(_cosfi*COS(Азимут!M142*PI()/180))^2))))*180/PI())</f>
        <v>52.988372538326189</v>
      </c>
    </row>
    <row r="143" spans="1:23">
      <c r="A143" s="46">
        <f>Расчет!A160</f>
        <v>139</v>
      </c>
      <c r="B143" s="3" t="str">
        <f>Расчет!B160</f>
        <v>Май</v>
      </c>
      <c r="C143" s="31">
        <f>Расчет!C160</f>
        <v>19</v>
      </c>
      <c r="D143" s="120">
        <f>Расчет!U160-Расчет!U160/10</f>
        <v>115.83748730378537</v>
      </c>
      <c r="E143" s="59">
        <f>D143-Расчет!U160/10</f>
        <v>102.96665538114254</v>
      </c>
      <c r="F143" s="59">
        <f>E143-Расчет!U160/10</f>
        <v>90.095823458499723</v>
      </c>
      <c r="G143" s="57">
        <f>F143-Расчет!U160/10</f>
        <v>77.224991535856901</v>
      </c>
      <c r="H143" s="57">
        <f>G143-Расчет!U160/10</f>
        <v>64.35415961321408</v>
      </c>
      <c r="I143" s="57">
        <f>H143-Расчет!U160/10</f>
        <v>51.483327690571258</v>
      </c>
      <c r="J143" s="57">
        <f>I143-Расчет!U160/10</f>
        <v>38.612495767928436</v>
      </c>
      <c r="K143" s="57">
        <f>J143-Расчет!U160/10</f>
        <v>25.741663845285618</v>
      </c>
      <c r="L143" s="57">
        <f>K143-Расчет!U160/10</f>
        <v>12.8708319226428</v>
      </c>
      <c r="M143" s="117">
        <f>L143-Расчет!U160/10</f>
        <v>-1.7763568394002505E-14</v>
      </c>
      <c r="N143" s="111">
        <f>IF(D143&gt;90,(-1)*(180*_nn2+(-1)^_nn2*ASIN(-(-1)*SIN(Расчет!D160*PI()/180)/(SQRT(_sinfi^2+(_cosfi*COS(Азимут!D143*PI()/180))^2)))*180/PI()-ACOS((_sinfi/(SQRT(_sinfi^2+(_cosfi*COS(Азимут!D143*PI()/180))^2))))*180/PI()),(-1)*(180*_nn1+(-1)^_nn1*ASIN(-(-1)*SIN(Расчет!D160*PI()/180)/(SQRT(_sinfi^2+(_cosfi*COS(Азимут!D143*PI()/180))^2)))*180/PI()+ACOS((_sinfi/(SQRT(_sinfi^2+(_cosfi*COS(Азимут!D143*PI()/180))^2))))*180/PI()))</f>
        <v>6.5055052857510987</v>
      </c>
      <c r="O143" s="74">
        <f>IF(E143&gt;90,(-1)*(180*_nn2+(-1)^_nn2*ASIN(-(-1)*SIN(Расчет!D160*PI()/180)/(SQRT(_sinfi^2+(_cosfi*COS(Азимут!E143*PI()/180))^2)))*180/PI()-ACOS((_sinfi/(SQRT(_sinfi^2+(_cosfi*COS(Азимут!E143*PI()/180))^2))))*180/PI()),(-1)*(180*_nn1+(-1)^_nn1*ASIN(-(-1)*SIN(Расчет!D160*PI()/180)/(SQRT(_sinfi^2+(_cosfi*COS(Азимут!E143*PI()/180))^2)))*180/PI()+ACOS((_sinfi/(SQRT(_sinfi^2+(_cosfi*COS(Азимут!E143*PI()/180))^2))))*180/PI()))</f>
        <v>14.914040093851554</v>
      </c>
      <c r="P143" s="74">
        <f>IF(F143&gt;90,(-1)*(180*_nn2+(-1)^_nn2*ASIN(-(-1)*SIN(Расчет!D160*PI()/180)/(SQRT(_sinfi^2+(_cosfi*COS(Азимут!F143*PI()/180))^2)))*180/PI()-ACOS((_sinfi/(SQRT(_sinfi^2+(_cosfi*COS(Азимут!F143*PI()/180))^2))))*180/PI()),(-1)*(180*_nn1+(-1)^_nn1*ASIN(-(-1)*SIN(Расчет!D160*PI()/180)/(SQRT(_sinfi^2+(_cosfi*COS(Азимут!F143*PI()/180))^2)))*180/PI()+ACOS((_sinfi/(SQRT(_sinfi^2+(_cosfi*COS(Азимут!F143*PI()/180))^2))))*180/PI()))</f>
        <v>23.630925944491651</v>
      </c>
      <c r="Q143" s="73">
        <f>(-1)*(180*_nn1+(-1)^_nn1*ASIN(-(-1)*SIN(Расчет!D160*PI()/180)/(SQRT(_sinfi^2+(_cosfi*COS(Азимут!G143*PI()/180))^2)))*180/PI()+ACOS((_sinfi/(SQRT(_sinfi^2+(_cosfi*COS(Азимут!G143*PI()/180))^2))))*180/PI())</f>
        <v>31.809171236451704</v>
      </c>
      <c r="R143" s="73">
        <f>(-1)*(180*_nn1+(-1)^_nn1*ASIN(-(-1)*SIN(Расчет!D160*PI()/180)/(SQRT(_sinfi^2+(_cosfi*COS(Азимут!H143*PI()/180))^2)))*180/PI()+ACOS((_sinfi/(SQRT(_sinfi^2+(_cosfi*COS(Азимут!H143*PI()/180))^2))))*180/PI())</f>
        <v>38.802622406117649</v>
      </c>
      <c r="S143" s="73">
        <f>(-1)*(180*_nn1+(-1)^_nn1*ASIN(-(-1)*SIN(Расчет!D160*PI()/180)/(SQRT(_sinfi^2+(_cosfi*COS(Азимут!I143*PI()/180))^2)))*180/PI()+ACOS((_sinfi/(SQRT(_sinfi^2+(_cosfi*COS(Азимут!I143*PI()/180))^2))))*180/PI())</f>
        <v>44.326463154608604</v>
      </c>
      <c r="T143" s="73">
        <f>(-1)*(180*_nn1+(-1)^_nn1*ASIN(-(-1)*SIN(Расчет!D160*PI()/180)/(SQRT(_sinfi^2+(_cosfi*COS(Азимут!J143*PI()/180))^2)))*180/PI()+ACOS((_sinfi/(SQRT(_sinfi^2+(_cosfi*COS(Азимут!J143*PI()/180))^2))))*180/PI())</f>
        <v>48.388539647192403</v>
      </c>
      <c r="U143" s="73">
        <f>(-1)*(180*_nn1+(-1)^_nn1*ASIN(-(-1)*SIN(Расчет!D160*PI()/180)/(SQRT(_sinfi^2+(_cosfi*COS(Азимут!K143*PI()/180))^2)))*180/PI()+ACOS((_sinfi/(SQRT(_sinfi^2+(_cosfi*COS(Азимут!K143*PI()/180))^2))))*180/PI())</f>
        <v>51.13006393046021</v>
      </c>
      <c r="V143" s="73">
        <f>(-1)*(180*_nn1+(-1)^_nn1*ASIN(-(-1)*SIN(Расчет!D160*PI()/180)/(SQRT(_sinfi^2+(_cosfi*COS(Азимут!L143*PI()/180))^2)))*180/PI()+ACOS((_sinfi/(SQRT(_sinfi^2+(_cosfi*COS(Азимут!L143*PI()/180))^2))))*180/PI())</f>
        <v>52.704241163595242</v>
      </c>
      <c r="W143" s="110">
        <f>(-1)*(180*_nn1+(-1)^_nn1*ASIN(-(-1)*SIN(Расчет!D160*PI()/180)/(SQRT(_sinfi^2+(_cosfi*COS(Азимут!M143*PI()/180))^2)))*180/PI()+ACOS((_sinfi/(SQRT(_sinfi^2+(_cosfi*COS(Азимут!M143*PI()/180))^2))))*180/PI())</f>
        <v>53.216711493939329</v>
      </c>
    </row>
    <row r="144" spans="1:23">
      <c r="A144" s="46">
        <f>Расчет!A161</f>
        <v>140</v>
      </c>
      <c r="B144" s="3" t="str">
        <f>Расчет!B161</f>
        <v>Май</v>
      </c>
      <c r="C144" s="31">
        <f>Расчет!C161</f>
        <v>20</v>
      </c>
      <c r="D144" s="120">
        <f>Расчет!U161-Расчет!U161/10</f>
        <v>116.27508709185034</v>
      </c>
      <c r="E144" s="59">
        <f>D144-Расчет!U161/10</f>
        <v>103.35563297053363</v>
      </c>
      <c r="F144" s="59">
        <f>E144-Расчет!U161/10</f>
        <v>90.43617884921693</v>
      </c>
      <c r="G144" s="57">
        <f>F144-Расчет!U161/10</f>
        <v>77.516724727900225</v>
      </c>
      <c r="H144" s="57">
        <f>G144-Расчет!U161/10</f>
        <v>64.597270606583521</v>
      </c>
      <c r="I144" s="57">
        <f>H144-Расчет!U161/10</f>
        <v>51.677816485266817</v>
      </c>
      <c r="J144" s="57">
        <f>I144-Расчет!U161/10</f>
        <v>38.758362363950113</v>
      </c>
      <c r="K144" s="57">
        <f>J144-Расчет!U161/10</f>
        <v>25.838908242633408</v>
      </c>
      <c r="L144" s="57">
        <f>K144-Расчет!U161/10</f>
        <v>12.919454121316704</v>
      </c>
      <c r="M144" s="117">
        <f>L144-Расчет!U161/10</f>
        <v>0</v>
      </c>
      <c r="N144" s="111">
        <f>IF(D144&gt;90,(-1)*(180*_nn2+(-1)^_nn2*ASIN(-(-1)*SIN(Расчет!D161*PI()/180)/(SQRT(_sinfi^2+(_cosfi*COS(Азимут!D144*PI()/180))^2)))*180/PI()-ACOS((_sinfi/(SQRT(_sinfi^2+(_cosfi*COS(Азимут!D144*PI()/180))^2))))*180/PI()),(-1)*(180*_nn1+(-1)^_nn1*ASIN(-(-1)*SIN(Расчет!D161*PI()/180)/(SQRT(_sinfi^2+(_cosfi*COS(Азимут!D144*PI()/180))^2)))*180/PI()+ACOS((_sinfi/(SQRT(_sinfi^2+(_cosfi*COS(Азимут!D144*PI()/180))^2))))*180/PI()))</f>
        <v>6.4968231668104295</v>
      </c>
      <c r="O144" s="74">
        <f>IF(E144&gt;90,(-1)*(180*_nn2+(-1)^_nn2*ASIN(-(-1)*SIN(Расчет!D161*PI()/180)/(SQRT(_sinfi^2+(_cosfi*COS(Азимут!E144*PI()/180))^2)))*180/PI()-ACOS((_sinfi/(SQRT(_sinfi^2+(_cosfi*COS(Азимут!E144*PI()/180))^2))))*180/PI()),(-1)*(180*_nn1+(-1)^_nn1*ASIN(-(-1)*SIN(Расчет!D161*PI()/180)/(SQRT(_sinfi^2+(_cosfi*COS(Азимут!E144*PI()/180))^2)))*180/PI()+ACOS((_sinfi/(SQRT(_sinfi^2+(_cosfi*COS(Азимут!E144*PI()/180))^2))))*180/PI()))</f>
        <v>14.922728493140511</v>
      </c>
      <c r="P144" s="74">
        <f>IF(F144&gt;90,(-1)*(180*_nn2+(-1)^_nn2*ASIN(-(-1)*SIN(Расчет!D161*PI()/180)/(SQRT(_sinfi^2+(_cosfi*COS(Азимут!F144*PI()/180))^2)))*180/PI()-ACOS((_sinfi/(SQRT(_sinfi^2+(_cosfi*COS(Азимут!F144*PI()/180))^2))))*180/PI()),(-1)*(180*_nn1+(-1)^_nn1*ASIN(-(-1)*SIN(Расчет!D161*PI()/180)/(SQRT(_sinfi^2+(_cosfi*COS(Азимут!F144*PI()/180))^2)))*180/PI()+ACOS((_sinfi/(SQRT(_sinfi^2+(_cosfi*COS(Азимут!F144*PI()/180))^2))))*180/PI()))</f>
        <v>23.679247875693932</v>
      </c>
      <c r="Q144" s="73">
        <f>(-1)*(180*_nn1+(-1)^_nn1*ASIN(-(-1)*SIN(Расчет!D161*PI()/180)/(SQRT(_sinfi^2+(_cosfi*COS(Азимут!G144*PI()/180))^2)))*180/PI()+ACOS((_sinfi/(SQRT(_sinfi^2+(_cosfi*COS(Азимут!G144*PI()/180))^2))))*180/PI())</f>
        <v>31.907228302118142</v>
      </c>
      <c r="R144" s="73">
        <f>(-1)*(180*_nn1+(-1)^_nn1*ASIN(-(-1)*SIN(Расчет!D161*PI()/180)/(SQRT(_sinfi^2+(_cosfi*COS(Азимут!H144*PI()/180))^2)))*180/PI()+ACOS((_sinfi/(SQRT(_sinfi^2+(_cosfi*COS(Азимут!H144*PI()/180))^2))))*180/PI())</f>
        <v>38.946705753334442</v>
      </c>
      <c r="S144" s="73">
        <f>(-1)*(180*_nn1+(-1)^_nn1*ASIN(-(-1)*SIN(Расчет!D161*PI()/180)/(SQRT(_sinfi^2+(_cosfi*COS(Азимут!I144*PI()/180))^2)))*180/PI()+ACOS((_sinfi/(SQRT(_sinfi^2+(_cosfi*COS(Азимут!I144*PI()/180))^2))))*180/PI())</f>
        <v>44.505155689764052</v>
      </c>
      <c r="T144" s="73">
        <f>(-1)*(180*_nn1+(-1)^_nn1*ASIN(-(-1)*SIN(Расчет!D161*PI()/180)/(SQRT(_sinfi^2+(_cosfi*COS(Азимут!J144*PI()/180))^2)))*180/PI()+ACOS((_sinfi/(SQRT(_sinfi^2+(_cosfi*COS(Азимут!J144*PI()/180))^2))))*180/PI())</f>
        <v>48.589708801123436</v>
      </c>
      <c r="U144" s="73">
        <f>(-1)*(180*_nn1+(-1)^_nn1*ASIN(-(-1)*SIN(Расчет!D161*PI()/180)/(SQRT(_sinfi^2+(_cosfi*COS(Азимут!K144*PI()/180))^2)))*180/PI()+ACOS((_sinfi/(SQRT(_sinfi^2+(_cosfi*COS(Азимут!K144*PI()/180))^2))))*180/PI())</f>
        <v>51.344243268956376</v>
      </c>
      <c r="V144" s="73">
        <f>(-1)*(180*_nn1+(-1)^_nn1*ASIN(-(-1)*SIN(Расчет!D161*PI()/180)/(SQRT(_sinfi^2+(_cosfi*COS(Азимут!L144*PI()/180))^2)))*180/PI()+ACOS((_sinfi/(SQRT(_sinfi^2+(_cosfi*COS(Азимут!L144*PI()/180))^2))))*180/PI())</f>
        <v>52.924922524994628</v>
      </c>
      <c r="W144" s="110">
        <f>(-1)*(180*_nn1+(-1)^_nn1*ASIN(-(-1)*SIN(Расчет!D161*PI()/180)/(SQRT(_sinfi^2+(_cosfi*COS(Азимут!M144*PI()/180))^2)))*180/PI()+ACOS((_sinfi/(SQRT(_sinfi^2+(_cosfi*COS(Азимут!M144*PI()/180))^2))))*180/PI())</f>
        <v>53.439340871070982</v>
      </c>
    </row>
    <row r="145" spans="1:23">
      <c r="A145" s="46">
        <f>Расчет!A162</f>
        <v>141</v>
      </c>
      <c r="B145" s="3" t="str">
        <f>Расчет!B162</f>
        <v>Май</v>
      </c>
      <c r="C145" s="31">
        <f>Расчет!C162</f>
        <v>21</v>
      </c>
      <c r="D145" s="120">
        <f>Расчет!U162-Расчет!U162/10</f>
        <v>116.70363179716043</v>
      </c>
      <c r="E145" s="59">
        <f>D145-Расчет!U162/10</f>
        <v>103.73656159747594</v>
      </c>
      <c r="F145" s="59">
        <f>E145-Расчет!U162/10</f>
        <v>90.769491397791455</v>
      </c>
      <c r="G145" s="57">
        <f>F145-Расчет!U162/10</f>
        <v>77.80242119810697</v>
      </c>
      <c r="H145" s="57">
        <f>G145-Расчет!U162/10</f>
        <v>64.835350998422484</v>
      </c>
      <c r="I145" s="57">
        <f>H145-Расчет!U162/10</f>
        <v>51.868280798737992</v>
      </c>
      <c r="J145" s="57">
        <f>I145-Расчет!U162/10</f>
        <v>38.901210599053499</v>
      </c>
      <c r="K145" s="57">
        <f>J145-Расчет!U162/10</f>
        <v>25.934140399369007</v>
      </c>
      <c r="L145" s="57">
        <f>K145-Расчет!U162/10</f>
        <v>12.967070199684516</v>
      </c>
      <c r="M145" s="117">
        <f>L145-Расчет!U162/10</f>
        <v>2.4868995751603507E-14</v>
      </c>
      <c r="N145" s="111">
        <f>IF(D145&gt;90,(-1)*(180*_nn2+(-1)^_nn2*ASIN(-(-1)*SIN(Расчет!D162*PI()/180)/(SQRT(_sinfi^2+(_cosfi*COS(Азимут!D145*PI()/180))^2)))*180/PI()-ACOS((_sinfi/(SQRT(_sinfi^2+(_cosfi*COS(Азимут!D145*PI()/180))^2))))*180/PI()),(-1)*(180*_nn1+(-1)^_nn1*ASIN(-(-1)*SIN(Расчет!D162*PI()/180)/(SQRT(_sinfi^2+(_cosfi*COS(Азимут!D145*PI()/180))^2)))*180/PI()+ACOS((_sinfi/(SQRT(_sinfi^2+(_cosfi*COS(Азимут!D145*PI()/180))^2))))*180/PI()))</f>
        <v>6.4875469059533941</v>
      </c>
      <c r="O145" s="74">
        <f>IF(E145&gt;90,(-1)*(180*_nn2+(-1)^_nn2*ASIN(-(-1)*SIN(Расчет!D162*PI()/180)/(SQRT(_sinfi^2+(_cosfi*COS(Азимут!E145*PI()/180))^2)))*180/PI()-ACOS((_sinfi/(SQRT(_sinfi^2+(_cosfi*COS(Азимут!E145*PI()/180))^2))))*180/PI()),(-1)*(180*_nn1+(-1)^_nn1*ASIN(-(-1)*SIN(Расчет!D162*PI()/180)/(SQRT(_sinfi^2+(_cosfi*COS(Азимут!E145*PI()/180))^2)))*180/PI()+ACOS((_sinfi/(SQRT(_sinfi^2+(_cosfi*COS(Азимут!E145*PI()/180))^2))))*180/PI()))</f>
        <v>14.92985013101233</v>
      </c>
      <c r="P145" s="74">
        <f>IF(F145&gt;90,(-1)*(180*_nn2+(-1)^_nn2*ASIN(-(-1)*SIN(Расчет!D162*PI()/180)/(SQRT(_sinfi^2+(_cosfi*COS(Азимут!F145*PI()/180))^2)))*180/PI()-ACOS((_sinfi/(SQRT(_sinfi^2+(_cosfi*COS(Азимут!F145*PI()/180))^2))))*180/PI()),(-1)*(180*_nn1+(-1)^_nn1*ASIN(-(-1)*SIN(Расчет!D162*PI()/180)/(SQRT(_sinfi^2+(_cosfi*COS(Азимут!F145*PI()/180))^2)))*180/PI()+ACOS((_sinfi/(SQRT(_sinfi^2+(_cosfi*COS(Азимут!F145*PI()/180))^2))))*180/PI()))</f>
        <v>23.724914182534917</v>
      </c>
      <c r="Q145" s="73">
        <f>(-1)*(180*_nn1+(-1)^_nn1*ASIN(-(-1)*SIN(Расчет!D162*PI()/180)/(SQRT(_sinfi^2+(_cosfi*COS(Азимут!G145*PI()/180))^2)))*180/PI()+ACOS((_sinfi/(SQRT(_sinfi^2+(_cosfi*COS(Азимут!G145*PI()/180))^2))))*180/PI())</f>
        <v>32.00167280067393</v>
      </c>
      <c r="R145" s="73">
        <f>(-1)*(180*_nn1+(-1)^_nn1*ASIN(-(-1)*SIN(Расчет!D162*PI()/180)/(SQRT(_sinfi^2+(_cosfi*COS(Азимут!H145*PI()/180))^2)))*180/PI()+ACOS((_sinfi/(SQRT(_sinfi^2+(_cosfi*COS(Азимут!H145*PI()/180))^2))))*180/PI())</f>
        <v>39.086430397736649</v>
      </c>
      <c r="S145" s="73">
        <f>(-1)*(180*_nn1+(-1)^_nn1*ASIN(-(-1)*SIN(Расчет!D162*PI()/180)/(SQRT(_sinfi^2+(_cosfi*COS(Азимут!I145*PI()/180))^2)))*180/PI()+ACOS((_sinfi/(SQRT(_sinfi^2+(_cosfi*COS(Азимут!I145*PI()/180))^2))))*180/PI())</f>
        <v>44.678928968869542</v>
      </c>
      <c r="T145" s="73">
        <f>(-1)*(180*_nn1+(-1)^_nn1*ASIN(-(-1)*SIN(Расчет!D162*PI()/180)/(SQRT(_sinfi^2+(_cosfi*COS(Азимут!J145*PI()/180))^2)))*180/PI()+ACOS((_sinfi/(SQRT(_sinfi^2+(_cosfi*COS(Азимут!J145*PI()/180))^2))))*180/PI())</f>
        <v>48.785553329446174</v>
      </c>
      <c r="U145" s="73">
        <f>(-1)*(180*_nn1+(-1)^_nn1*ASIN(-(-1)*SIN(Расчет!D162*PI()/180)/(SQRT(_sinfi^2+(_cosfi*COS(Азимут!K145*PI()/180))^2)))*180/PI()+ACOS((_sinfi/(SQRT(_sinfi^2+(_cosfi*COS(Азимут!K145*PI()/180))^2))))*180/PI())</f>
        <v>51.552827934410118</v>
      </c>
      <c r="V145" s="73">
        <f>(-1)*(180*_nn1+(-1)^_nn1*ASIN(-(-1)*SIN(Расчет!D162*PI()/180)/(SQRT(_sinfi^2+(_cosfi*COS(Азимут!L145*PI()/180))^2)))*180/PI()+ACOS((_sinfi/(SQRT(_sinfi^2+(_cosfi*COS(Азимут!L145*PI()/180))^2))))*180/PI())</f>
        <v>53.139856763904646</v>
      </c>
      <c r="W145" s="110">
        <f>(-1)*(180*_nn1+(-1)^_nn1*ASIN(-(-1)*SIN(Расчет!D162*PI()/180)/(SQRT(_sinfi^2+(_cosfi*COS(Азимут!M145*PI()/180))^2)))*180/PI()+ACOS((_sinfi/(SQRT(_sinfi^2+(_cosfi*COS(Азимут!M145*PI()/180))^2))))*180/PI())</f>
        <v>53.656174123874393</v>
      </c>
    </row>
    <row r="146" spans="1:23">
      <c r="A146" s="46">
        <f>Расчет!A163</f>
        <v>142</v>
      </c>
      <c r="B146" s="3" t="str">
        <f>Расчет!B163</f>
        <v>Май</v>
      </c>
      <c r="C146" s="31">
        <f>Расчет!C163</f>
        <v>22</v>
      </c>
      <c r="D146" s="120">
        <f>Расчет!U163-Расчет!U163/10</f>
        <v>117.12283548861492</v>
      </c>
      <c r="E146" s="59">
        <f>D146-Расчет!U163/10</f>
        <v>104.10918710099105</v>
      </c>
      <c r="F146" s="59">
        <f>E146-Расчет!U163/10</f>
        <v>91.095538713367176</v>
      </c>
      <c r="G146" s="57">
        <f>F146-Расчет!U163/10</f>
        <v>78.081890325743302</v>
      </c>
      <c r="H146" s="57">
        <f>G146-Расчет!U163/10</f>
        <v>65.068241938119428</v>
      </c>
      <c r="I146" s="57">
        <f>H146-Расчет!U163/10</f>
        <v>52.054593550495547</v>
      </c>
      <c r="J146" s="57">
        <f>I146-Расчет!U163/10</f>
        <v>39.040945162871665</v>
      </c>
      <c r="K146" s="57">
        <f>J146-Расчет!U163/10</f>
        <v>26.027296775247784</v>
      </c>
      <c r="L146" s="57">
        <f>K146-Расчет!U163/10</f>
        <v>13.013648387623904</v>
      </c>
      <c r="M146" s="117">
        <f>L146-Расчет!U163/10</f>
        <v>2.4868995751603507E-14</v>
      </c>
      <c r="N146" s="111">
        <f>IF(D146&gt;90,(-1)*(180*_nn2+(-1)^_nn2*ASIN(-(-1)*SIN(Расчет!D163*PI()/180)/(SQRT(_sinfi^2+(_cosfi*COS(Азимут!D146*PI()/180))^2)))*180/PI()-ACOS((_sinfi/(SQRT(_sinfi^2+(_cosfi*COS(Азимут!D146*PI()/180))^2))))*180/PI()),(-1)*(180*_nn1+(-1)^_nn1*ASIN(-(-1)*SIN(Расчет!D163*PI()/180)/(SQRT(_sinfi^2+(_cosfi*COS(Азимут!D146*PI()/180))^2)))*180/PI()+ACOS((_sinfi/(SQRT(_sinfi^2+(_cosfi*COS(Азимут!D146*PI()/180))^2))))*180/PI()))</f>
        <v>6.477728302008984</v>
      </c>
      <c r="O146" s="74">
        <f>IF(E146&gt;90,(-1)*(180*_nn2+(-1)^_nn2*ASIN(-(-1)*SIN(Расчет!D163*PI()/180)/(SQRT(_sinfi^2+(_cosfi*COS(Азимут!E146*PI()/180))^2)))*180/PI()-ACOS((_sinfi/(SQRT(_sinfi^2+(_cosfi*COS(Азимут!E146*PI()/180))^2))))*180/PI()),(-1)*(180*_nn1+(-1)^_nn1*ASIN(-(-1)*SIN(Расчет!D163*PI()/180)/(SQRT(_sinfi^2+(_cosfi*COS(Азимут!E146*PI()/180))^2)))*180/PI()+ACOS((_sinfi/(SQRT(_sinfi^2+(_cosfi*COS(Азимут!E146*PI()/180))^2))))*180/PI()))</f>
        <v>14.935476900233454</v>
      </c>
      <c r="P146" s="74">
        <f>IF(F146&gt;90,(-1)*(180*_nn2+(-1)^_nn2*ASIN(-(-1)*SIN(Расчет!D163*PI()/180)/(SQRT(_sinfi^2+(_cosfi*COS(Азимут!F146*PI()/180))^2)))*180/PI()-ACOS((_sinfi/(SQRT(_sinfi^2+(_cosfi*COS(Азимут!F146*PI()/180))^2))))*180/PI()),(-1)*(180*_nn1+(-1)^_nn1*ASIN(-(-1)*SIN(Расчет!D163*PI()/180)/(SQRT(_sinfi^2+(_cosfi*COS(Азимут!F146*PI()/180))^2)))*180/PI()+ACOS((_sinfi/(SQRT(_sinfi^2+(_cosfi*COS(Азимут!F146*PI()/180))^2))))*180/PI()))</f>
        <v>23.76797977871513</v>
      </c>
      <c r="Q146" s="73">
        <f>(-1)*(180*_nn1+(-1)^_nn1*ASIN(-(-1)*SIN(Расчет!D163*PI()/180)/(SQRT(_sinfi^2+(_cosfi*COS(Азимут!G146*PI()/180))^2)))*180/PI()+ACOS((_sinfi/(SQRT(_sinfi^2+(_cosfi*COS(Азимут!G146*PI()/180))^2))))*180/PI())</f>
        <v>32.09251927034444</v>
      </c>
      <c r="R146" s="73">
        <f>(-1)*(180*_nn1+(-1)^_nn1*ASIN(-(-1)*SIN(Расчет!D163*PI()/180)/(SQRT(_sinfi^2+(_cosfi*COS(Азимут!H146*PI()/180))^2)))*180/PI()+ACOS((_sinfi/(SQRT(_sinfi^2+(_cosfi*COS(Азимут!H146*PI()/180))^2))))*180/PI())</f>
        <v>39.22176907303583</v>
      </c>
      <c r="S146" s="73">
        <f>(-1)*(180*_nn1+(-1)^_nn1*ASIN(-(-1)*SIN(Расчет!D163*PI()/180)/(SQRT(_sinfi^2+(_cosfi*COS(Азимут!I146*PI()/180))^2)))*180/PI()+ACOS((_sinfi/(SQRT(_sinfi^2+(_cosfi*COS(Азимут!I146*PI()/180))^2))))*180/PI())</f>
        <v>44.847725644248101</v>
      </c>
      <c r="T146" s="73">
        <f>(-1)*(180*_nn1+(-1)^_nn1*ASIN(-(-1)*SIN(Расчет!D163*PI()/180)/(SQRT(_sinfi^2+(_cosfi*COS(Азимут!J146*PI()/180))^2)))*180/PI()+ACOS((_sinfi/(SQRT(_sinfi^2+(_cosfi*COS(Азимут!J146*PI()/180))^2))))*180/PI())</f>
        <v>48.97599903547146</v>
      </c>
      <c r="U146" s="73">
        <f>(-1)*(180*_nn1+(-1)^_nn1*ASIN(-(-1)*SIN(Расчет!D163*PI()/180)/(SQRT(_sinfi^2+(_cosfi*COS(Азимут!K146*PI()/180))^2)))*180/PI()+ACOS((_sinfi/(SQRT(_sinfi^2+(_cosfi*COS(Азимут!K146*PI()/180))^2))))*180/PI())</f>
        <v>51.755736132894725</v>
      </c>
      <c r="V146" s="73">
        <f>(-1)*(180*_nn1+(-1)^_nn1*ASIN(-(-1)*SIN(Расчет!D163*PI()/180)/(SQRT(_sinfi^2+(_cosfi*COS(Азимут!L146*PI()/180))^2)))*180/PI()+ACOS((_sinfi/(SQRT(_sinfi^2+(_cosfi*COS(Азимут!L146*PI()/180))^2))))*180/PI())</f>
        <v>53.348959381595591</v>
      </c>
      <c r="W146" s="110">
        <f>(-1)*(180*_nn1+(-1)^_nn1*ASIN(-(-1)*SIN(Расчет!D163*PI()/180)/(SQRT(_sinfi^2+(_cosfi*COS(Азимут!M146*PI()/180))^2)))*180/PI()+ACOS((_sinfi/(SQRT(_sinfi^2+(_cosfi*COS(Азимут!M146*PI()/180))^2))))*180/PI())</f>
        <v>53.867126156843</v>
      </c>
    </row>
    <row r="147" spans="1:23">
      <c r="A147" s="46">
        <f>Расчет!A164</f>
        <v>143</v>
      </c>
      <c r="B147" s="3" t="str">
        <f>Расчет!B164</f>
        <v>Май</v>
      </c>
      <c r="C147" s="31">
        <f>Расчет!C164</f>
        <v>23</v>
      </c>
      <c r="D147" s="120">
        <f>Расчет!U164-Расчет!U164/10</f>
        <v>117.53240824000024</v>
      </c>
      <c r="E147" s="59">
        <f>D147-Расчет!U164/10</f>
        <v>104.4732517688891</v>
      </c>
      <c r="F147" s="59">
        <f>E147-Расчет!U164/10</f>
        <v>91.414095297777962</v>
      </c>
      <c r="G147" s="57">
        <f>F147-Расчет!U164/10</f>
        <v>78.354938826666825</v>
      </c>
      <c r="H147" s="57">
        <f>G147-Расчет!U164/10</f>
        <v>65.295782355555687</v>
      </c>
      <c r="I147" s="57">
        <f>H147-Расчет!U164/10</f>
        <v>52.23662588444455</v>
      </c>
      <c r="J147" s="57">
        <f>I147-Расчет!U164/10</f>
        <v>39.177469413333412</v>
      </c>
      <c r="K147" s="57">
        <f>J147-Расчет!U164/10</f>
        <v>26.118312942222275</v>
      </c>
      <c r="L147" s="57">
        <f>K147-Расчет!U164/10</f>
        <v>13.059156471111137</v>
      </c>
      <c r="M147" s="117">
        <f>L147-Расчет!U164/10</f>
        <v>0</v>
      </c>
      <c r="N147" s="111">
        <f>IF(D147&gt;90,(-1)*(180*_nn2+(-1)^_nn2*ASIN(-(-1)*SIN(Расчет!D164*PI()/180)/(SQRT(_sinfi^2+(_cosfi*COS(Азимут!D147*PI()/180))^2)))*180/PI()-ACOS((_sinfi/(SQRT(_sinfi^2+(_cosfi*COS(Азимут!D147*PI()/180))^2))))*180/PI()),(-1)*(180*_nn1+(-1)^_nn1*ASIN(-(-1)*SIN(Расчет!D164*PI()/180)/(SQRT(_sinfi^2+(_cosfi*COS(Азимут!D147*PI()/180))^2)))*180/PI()+ACOS((_sinfi/(SQRT(_sinfi^2+(_cosfi*COS(Азимут!D147*PI()/180))^2))))*180/PI()))</f>
        <v>6.4674207585188412</v>
      </c>
      <c r="O147" s="74">
        <f>IF(E147&gt;90,(-1)*(180*_nn2+(-1)^_nn2*ASIN(-(-1)*SIN(Расчет!D164*PI()/180)/(SQRT(_sinfi^2+(_cosfi*COS(Азимут!E147*PI()/180))^2)))*180/PI()-ACOS((_sinfi/(SQRT(_sinfi^2+(_cosfi*COS(Азимут!E147*PI()/180))^2))))*180/PI()),(-1)*(180*_nn1+(-1)^_nn1*ASIN(-(-1)*SIN(Расчет!D164*PI()/180)/(SQRT(_sinfi^2+(_cosfi*COS(Азимут!E147*PI()/180))^2)))*180/PI()+ACOS((_sinfi/(SQRT(_sinfi^2+(_cosfi*COS(Азимут!E147*PI()/180))^2))))*180/PI()))</f>
        <v>14.939683974836157</v>
      </c>
      <c r="P147" s="74">
        <f>IF(F147&gt;90,(-1)*(180*_nn2+(-1)^_nn2*ASIN(-(-1)*SIN(Расчет!D164*PI()/180)/(SQRT(_sinfi^2+(_cosfi*COS(Азимут!F147*PI()/180))^2)))*180/PI()-ACOS((_sinfi/(SQRT(_sinfi^2+(_cosfi*COS(Азимут!F147*PI()/180))^2))))*180/PI()),(-1)*(180*_nn1+(-1)^_nn1*ASIN(-(-1)*SIN(Расчет!D164*PI()/180)/(SQRT(_sinfi^2+(_cosfi*COS(Азимут!F147*PI()/180))^2)))*180/PI()+ACOS((_sinfi/(SQRT(_sinfi^2+(_cosfi*COS(Азимут!F147*PI()/180))^2))))*180/PI()))</f>
        <v>23.808503810190274</v>
      </c>
      <c r="Q147" s="73">
        <f>(-1)*(180*_nn1+(-1)^_nn1*ASIN(-(-1)*SIN(Расчет!D164*PI()/180)/(SQRT(_sinfi^2+(_cosfi*COS(Азимут!G147*PI()/180))^2)))*180/PI()+ACOS((_sinfi/(SQRT(_sinfi^2+(_cosfi*COS(Азимут!G147*PI()/180))^2))))*180/PI())</f>
        <v>32.179786226687071</v>
      </c>
      <c r="R147" s="73">
        <f>(-1)*(180*_nn1+(-1)^_nn1*ASIN(-(-1)*SIN(Расчет!D164*PI()/180)/(SQRT(_sinfi^2+(_cosfi*COS(Азимут!H147*PI()/180))^2)))*180/PI()+ACOS((_sinfi/(SQRT(_sinfi^2+(_cosfi*COS(Азимут!H147*PI()/180))^2))))*180/PI())</f>
        <v>39.352697581078161</v>
      </c>
      <c r="S147" s="73">
        <f>(-1)*(180*_nn1+(-1)^_nn1*ASIN(-(-1)*SIN(Расчет!D164*PI()/180)/(SQRT(_sinfi^2+(_cosfi*COS(Азимут!I147*PI()/180))^2)))*180/PI()+ACOS((_sinfi/(SQRT(_sinfi^2+(_cosfi*COS(Азимут!I147*PI()/180))^2))))*180/PI())</f>
        <v>45.011490629615139</v>
      </c>
      <c r="T147" s="73">
        <f>(-1)*(180*_nn1+(-1)^_nn1*ASIN(-(-1)*SIN(Расчет!D164*PI()/180)/(SQRT(_sinfi^2+(_cosfi*COS(Азимут!J147*PI()/180))^2)))*180/PI()+ACOS((_sinfi/(SQRT(_sinfi^2+(_cosfi*COS(Азимут!J147*PI()/180))^2))))*180/PI())</f>
        <v>49.160973529552166</v>
      </c>
      <c r="U147" s="73">
        <f>(-1)*(180*_nn1+(-1)^_nn1*ASIN(-(-1)*SIN(Расчет!D164*PI()/180)/(SQRT(_sinfi^2+(_cosfi*COS(Азимут!K147*PI()/180))^2)))*180/PI()+ACOS((_sinfi/(SQRT(_sinfi^2+(_cosfi*COS(Азимут!K147*PI()/180))^2))))*180/PI())</f>
        <v>51.952887684278323</v>
      </c>
      <c r="V147" s="73">
        <f>(-1)*(180*_nn1+(-1)^_nn1*ASIN(-(-1)*SIN(Расчет!D164*PI()/180)/(SQRT(_sinfi^2+(_cosfi*COS(Азимут!L147*PI()/180))^2)))*180/PI()+ACOS((_sinfi/(SQRT(_sinfi^2+(_cosfi*COS(Азимут!L147*PI()/180))^2))))*180/PI())</f>
        <v>53.552147427407959</v>
      </c>
      <c r="W147" s="110">
        <f>(-1)*(180*_nn1+(-1)^_nn1*ASIN(-(-1)*SIN(Расчет!D164*PI()/180)/(SQRT(_sinfi^2+(_cosfi*COS(Азимут!M147*PI()/180))^2)))*180/PI()+ACOS((_sinfi/(SQRT(_sinfi^2+(_cosfi*COS(Азимут!M147*PI()/180))^2))))*180/PI())</f>
        <v>54.072113408043691</v>
      </c>
    </row>
    <row r="148" spans="1:23">
      <c r="A148" s="46">
        <f>Расчет!A165</f>
        <v>144</v>
      </c>
      <c r="B148" s="3" t="str">
        <f>Расчет!B165</f>
        <v>Май</v>
      </c>
      <c r="C148" s="31">
        <f>Расчет!C165</f>
        <v>24</v>
      </c>
      <c r="D148" s="120">
        <f>Расчет!U165-Расчет!U165/10</f>
        <v>117.9320565460157</v>
      </c>
      <c r="E148" s="59">
        <f>D148-Расчет!U165/10</f>
        <v>104.82849470756952</v>
      </c>
      <c r="F148" s="59">
        <f>E148-Расчет!U165/10</f>
        <v>91.724932869123336</v>
      </c>
      <c r="G148" s="57">
        <f>F148-Расчет!U165/10</f>
        <v>78.621371030677153</v>
      </c>
      <c r="H148" s="57">
        <f>G148-Расчет!U165/10</f>
        <v>65.51780919223097</v>
      </c>
      <c r="I148" s="57">
        <f>H148-Расчет!U165/10</f>
        <v>52.414247353784781</v>
      </c>
      <c r="J148" s="57">
        <f>I148-Расчет!U165/10</f>
        <v>39.310685515338591</v>
      </c>
      <c r="K148" s="57">
        <f>J148-Расчет!U165/10</f>
        <v>26.207123676892401</v>
      </c>
      <c r="L148" s="57">
        <f>K148-Расчет!U165/10</f>
        <v>13.103561838446213</v>
      </c>
      <c r="M148" s="117">
        <f>L148-Расчет!U165/10</f>
        <v>2.4868995751603507E-14</v>
      </c>
      <c r="N148" s="111">
        <f>IF(D148&gt;90,(-1)*(180*_nn2+(-1)^_nn2*ASIN(-(-1)*SIN(Расчет!D165*PI()/180)/(SQRT(_sinfi^2+(_cosfi*COS(Азимут!D148*PI()/180))^2)))*180/PI()-ACOS((_sinfi/(SQRT(_sinfi^2+(_cosfi*COS(Азимут!D148*PI()/180))^2))))*180/PI()),(-1)*(180*_nn1+(-1)^_nn1*ASIN(-(-1)*SIN(Расчет!D165*PI()/180)/(SQRT(_sinfi^2+(_cosfi*COS(Азимут!D148*PI()/180))^2)))*180/PI()+ACOS((_sinfi/(SQRT(_sinfi^2+(_cosfi*COS(Азимут!D148*PI()/180))^2))))*180/PI()))</f>
        <v>6.4566791721430832</v>
      </c>
      <c r="O148" s="74">
        <f>IF(E148&gt;90,(-1)*(180*_nn2+(-1)^_nn2*ASIN(-(-1)*SIN(Расчет!D165*PI()/180)/(SQRT(_sinfi^2+(_cosfi*COS(Азимут!E148*PI()/180))^2)))*180/PI()-ACOS((_sinfi/(SQRT(_sinfi^2+(_cosfi*COS(Азимут!E148*PI()/180))^2))))*180/PI()),(-1)*(180*_nn1+(-1)^_nn1*ASIN(-(-1)*SIN(Расчет!D165*PI()/180)/(SQRT(_sinfi^2+(_cosfi*COS(Азимут!E148*PI()/180))^2)))*180/PI()+ACOS((_sinfi/(SQRT(_sinfi^2+(_cosfi*COS(Азимут!E148*PI()/180))^2))))*180/PI()))</f>
        <v>14.942549643441055</v>
      </c>
      <c r="P148" s="74">
        <f>IF(F148&gt;90,(-1)*(180*_nn2+(-1)^_nn2*ASIN(-(-1)*SIN(Расчет!D165*PI()/180)/(SQRT(_sinfi^2+(_cosfi*COS(Азимут!F148*PI()/180))^2)))*180/PI()-ACOS((_sinfi/(SQRT(_sinfi^2+(_cosfi*COS(Азимут!F148*PI()/180))^2))))*180/PI()),(-1)*(180*_nn1+(-1)^_nn1*ASIN(-(-1)*SIN(Расчет!D165*PI()/180)/(SQRT(_sinfi^2+(_cosfi*COS(Азимут!F148*PI()/180))^2)))*180/PI()+ACOS((_sinfi/(SQRT(_sinfi^2+(_cosfi*COS(Азимут!F148*PI()/180))^2))))*180/PI()))</f>
        <v>23.846549521655675</v>
      </c>
      <c r="Q148" s="73">
        <f>(-1)*(180*_nn1+(-1)^_nn1*ASIN(-(-1)*SIN(Расчет!D165*PI()/180)/(SQRT(_sinfi^2+(_cosfi*COS(Азимут!G148*PI()/180))^2)))*180/PI()+ACOS((_sinfi/(SQRT(_sinfi^2+(_cosfi*COS(Азимут!G148*PI()/180))^2))))*180/PI())</f>
        <v>32.263496110463393</v>
      </c>
      <c r="R148" s="73">
        <f>(-1)*(180*_nn1+(-1)^_nn1*ASIN(-(-1)*SIN(Расчет!D165*PI()/180)/(SQRT(_sinfi^2+(_cosfi*COS(Азимут!H148*PI()/180))^2)))*180/PI()+ACOS((_sinfi/(SQRT(_sinfi^2+(_cosfi*COS(Азимут!H148*PI()/180))^2))))*180/PI())</f>
        <v>39.479194810997058</v>
      </c>
      <c r="S148" s="73">
        <f>(-1)*(180*_nn1+(-1)^_nn1*ASIN(-(-1)*SIN(Расчет!D165*PI()/180)/(SQRT(_sinfi^2+(_cosfi*COS(Азимут!I148*PI()/180))^2)))*180/PI()+ACOS((_sinfi/(SQRT(_sinfi^2+(_cosfi*COS(Азимут!I148*PI()/180))^2))))*180/PI())</f>
        <v>45.170171161535279</v>
      </c>
      <c r="T148" s="73">
        <f>(-1)*(180*_nn1+(-1)^_nn1*ASIN(-(-1)*SIN(Расчет!D165*PI()/180)/(SQRT(_sinfi^2+(_cosfi*COS(Азимут!J148*PI()/180))^2)))*180/PI()+ACOS((_sinfi/(SQRT(_sinfi^2+(_cosfi*COS(Азимут!J148*PI()/180))^2))))*180/PI())</f>
        <v>49.340406309310538</v>
      </c>
      <c r="U148" s="73">
        <f>(-1)*(180*_nn1+(-1)^_nn1*ASIN(-(-1)*SIN(Расчет!D165*PI()/180)/(SQRT(_sinfi^2+(_cosfi*COS(Азимут!K148*PI()/180))^2)))*180/PI()+ACOS((_sinfi/(SQRT(_sinfi^2+(_cosfi*COS(Азимут!K148*PI()/180))^2))))*180/PI())</f>
        <v>52.144204107498581</v>
      </c>
      <c r="V148" s="73">
        <f>(-1)*(180*_nn1+(-1)^_nn1*ASIN(-(-1)*SIN(Расчет!D165*PI()/180)/(SQRT(_sinfi^2+(_cosfi*COS(Азимут!L148*PI()/180))^2)))*180/PI()+ACOS((_sinfi/(SQRT(_sinfi^2+(_cosfi*COS(Азимут!L148*PI()/180))^2))))*180/PI())</f>
        <v>53.749339583645508</v>
      </c>
      <c r="W148" s="110">
        <f>(-1)*(180*_nn1+(-1)^_nn1*ASIN(-(-1)*SIN(Расчет!D165*PI()/180)/(SQRT(_sinfi^2+(_cosfi*COS(Азимут!M148*PI()/180))^2)))*180/PI()+ACOS((_sinfi/(SQRT(_sinfi^2+(_cosfi*COS(Азимут!M148*PI()/180))^2))))*180/PI())</f>
        <v>54.27105393332269</v>
      </c>
    </row>
    <row r="149" spans="1:23">
      <c r="A149" s="46">
        <f>Расчет!A166</f>
        <v>145</v>
      </c>
      <c r="B149" s="3" t="str">
        <f>Расчет!B166</f>
        <v>Май</v>
      </c>
      <c r="C149" s="31">
        <f>Расчет!C166</f>
        <v>25</v>
      </c>
      <c r="D149" s="120">
        <f>Расчет!U166-Расчет!U166/10</f>
        <v>118.32148379407495</v>
      </c>
      <c r="E149" s="59">
        <f>D149-Расчет!U166/10</f>
        <v>105.17465226139996</v>
      </c>
      <c r="F149" s="59">
        <f>E149-Расчет!U166/10</f>
        <v>92.027820728724961</v>
      </c>
      <c r="G149" s="57">
        <f>F149-Расчет!U166/10</f>
        <v>78.880989196049967</v>
      </c>
      <c r="H149" s="57">
        <f>G149-Расчет!U166/10</f>
        <v>65.734157663374972</v>
      </c>
      <c r="I149" s="57">
        <f>H149-Расчет!U166/10</f>
        <v>52.587326130699978</v>
      </c>
      <c r="J149" s="57">
        <f>I149-Расчет!U166/10</f>
        <v>39.440494598024983</v>
      </c>
      <c r="K149" s="57">
        <f>J149-Расчет!U166/10</f>
        <v>26.293663065349989</v>
      </c>
      <c r="L149" s="57">
        <f>K149-Расчет!U166/10</f>
        <v>13.146831532674994</v>
      </c>
      <c r="M149" s="117">
        <f>L149-Расчет!U166/10</f>
        <v>0</v>
      </c>
      <c r="N149" s="111">
        <f>IF(D149&gt;90,(-1)*(180*_nn2+(-1)^_nn2*ASIN(-(-1)*SIN(Расчет!D166*PI()/180)/(SQRT(_sinfi^2+(_cosfi*COS(Азимут!D149*PI()/180))^2)))*180/PI()-ACOS((_sinfi/(SQRT(_sinfi^2+(_cosfi*COS(Азимут!D149*PI()/180))^2))))*180/PI()),(-1)*(180*_nn1+(-1)^_nn1*ASIN(-(-1)*SIN(Расчет!D166*PI()/180)/(SQRT(_sinfi^2+(_cosfi*COS(Азимут!D149*PI()/180))^2)))*180/PI()+ACOS((_sinfi/(SQRT(_sinfi^2+(_cosfi*COS(Азимут!D149*PI()/180))^2))))*180/PI()))</f>
        <v>6.445559807398439</v>
      </c>
      <c r="O149" s="74">
        <f>IF(E149&gt;90,(-1)*(180*_nn2+(-1)^_nn2*ASIN(-(-1)*SIN(Расчет!D166*PI()/180)/(SQRT(_sinfi^2+(_cosfi*COS(Азимут!E149*PI()/180))^2)))*180/PI()-ACOS((_sinfi/(SQRT(_sinfi^2+(_cosfi*COS(Азимут!E149*PI()/180))^2))))*180/PI()),(-1)*(180*_nn1+(-1)^_nn1*ASIN(-(-1)*SIN(Расчет!D166*PI()/180)/(SQRT(_sinfi^2+(_cosfi*COS(Азимут!E149*PI()/180))^2)))*180/PI()+ACOS((_sinfi/(SQRT(_sinfi^2+(_cosfi*COS(Азимут!E149*PI()/180))^2))))*180/PI()))</f>
        <v>14.944155116558363</v>
      </c>
      <c r="P149" s="74">
        <f>IF(F149&gt;90,(-1)*(180*_nn2+(-1)^_nn2*ASIN(-(-1)*SIN(Расчет!D166*PI()/180)/(SQRT(_sinfi^2+(_cosfi*COS(Азимут!F149*PI()/180))^2)))*180/PI()-ACOS((_sinfi/(SQRT(_sinfi^2+(_cosfi*COS(Азимут!F149*PI()/180))^2))))*180/PI()),(-1)*(180*_nn1+(-1)^_nn1*ASIN(-(-1)*SIN(Расчет!D166*PI()/180)/(SQRT(_sinfi^2+(_cosfi*COS(Азимут!F149*PI()/180))^2)))*180/PI()+ACOS((_sinfi/(SQRT(_sinfi^2+(_cosfi*COS(Азимут!F149*PI()/180))^2))))*180/PI()))</f>
        <v>23.882184091489307</v>
      </c>
      <c r="Q149" s="73">
        <f>(-1)*(180*_nn1+(-1)^_nn1*ASIN(-(-1)*SIN(Расчет!D166*PI()/180)/(SQRT(_sinfi^2+(_cosfi*COS(Азимут!G149*PI()/180))^2)))*180/PI()+ACOS((_sinfi/(SQRT(_sinfi^2+(_cosfi*COS(Азимут!G149*PI()/180))^2))))*180/PI())</f>
        <v>32.343675208921582</v>
      </c>
      <c r="R149" s="73">
        <f>(-1)*(180*_nn1+(-1)^_nn1*ASIN(-(-1)*SIN(Расчет!D166*PI()/180)/(SQRT(_sinfi^2+(_cosfi*COS(Азимут!H149*PI()/180))^2)))*180/PI()+ACOS((_sinfi/(SQRT(_sinfi^2+(_cosfi*COS(Азимут!H149*PI()/180))^2))))*180/PI())</f>
        <v>39.60124274195843</v>
      </c>
      <c r="S149" s="73">
        <f>(-1)*(180*_nn1+(-1)^_nn1*ASIN(-(-1)*SIN(Расчет!D166*PI()/180)/(SQRT(_sinfi^2+(_cosfi*COS(Азимут!I149*PI()/180))^2)))*180/PI()+ACOS((_sinfi/(SQRT(_sinfi^2+(_cosfi*COS(Азимут!I149*PI()/180))^2))))*180/PI())</f>
        <v>45.323716853106504</v>
      </c>
      <c r="T149" s="73">
        <f>(-1)*(180*_nn1+(-1)^_nn1*ASIN(-(-1)*SIN(Расчет!D166*PI()/180)/(SQRT(_sinfi^2+(_cosfi*COS(Азимут!J149*PI()/180))^2)))*180/PI()+ACOS((_sinfi/(SQRT(_sinfi^2+(_cosfi*COS(Азимут!J149*PI()/180))^2))))*180/PI())</f>
        <v>49.514228837121863</v>
      </c>
      <c r="U149" s="73">
        <f>(-1)*(180*_nn1+(-1)^_nn1*ASIN(-(-1)*SIN(Расчет!D166*PI()/180)/(SQRT(_sinfi^2+(_cosfi*COS(Азимут!K149*PI()/180))^2)))*180/PI()+ACOS((_sinfi/(SQRT(_sinfi^2+(_cosfi*COS(Азимут!K149*PI()/180))^2))))*180/PI())</f>
        <v>52.329608705445366</v>
      </c>
      <c r="V149" s="73">
        <f>(-1)*(180*_nn1+(-1)^_nn1*ASIN(-(-1)*SIN(Расчет!D166*PI()/180)/(SQRT(_sinfi^2+(_cosfi*COS(Азимут!L149*PI()/180))^2)))*180/PI()+ACOS((_sinfi/(SQRT(_sinfi^2+(_cosfi*COS(Азимут!L149*PI()/180))^2))))*180/PI())</f>
        <v>53.940456251005543</v>
      </c>
      <c r="W149" s="110">
        <f>(-1)*(180*_nn1+(-1)^_nn1*ASIN(-(-1)*SIN(Расчет!D166*PI()/180)/(SQRT(_sinfi^2+(_cosfi*COS(Азимут!M149*PI()/180))^2)))*180/PI()+ACOS((_sinfi/(SQRT(_sinfi^2+(_cosfi*COS(Азимут!M149*PI()/180))^2))))*180/PI())</f>
        <v>54.463867491285612</v>
      </c>
    </row>
    <row r="150" spans="1:23">
      <c r="A150" s="46">
        <f>Расчет!A167</f>
        <v>146</v>
      </c>
      <c r="B150" s="3" t="str">
        <f>Расчет!B167</f>
        <v>Май</v>
      </c>
      <c r="C150" s="31">
        <f>Расчет!C167</f>
        <v>26</v>
      </c>
      <c r="D150" s="120">
        <f>Расчет!U167-Расчет!U167/10</f>
        <v>118.70039079410486</v>
      </c>
      <c r="E150" s="59">
        <f>D150-Расчет!U167/10</f>
        <v>105.51145848364877</v>
      </c>
      <c r="F150" s="59">
        <f>E150-Расчет!U167/10</f>
        <v>92.322526173192671</v>
      </c>
      <c r="G150" s="57">
        <f>F150-Расчет!U167/10</f>
        <v>79.133593862736575</v>
      </c>
      <c r="H150" s="57">
        <f>G150-Расчет!U167/10</f>
        <v>65.944661552280479</v>
      </c>
      <c r="I150" s="57">
        <f>H150-Расчет!U167/10</f>
        <v>52.755729241824383</v>
      </c>
      <c r="J150" s="57">
        <f>I150-Расчет!U167/10</f>
        <v>39.566796931368287</v>
      </c>
      <c r="K150" s="57">
        <f>J150-Расчет!U167/10</f>
        <v>26.377864620912192</v>
      </c>
      <c r="L150" s="57">
        <f>K150-Расчет!U167/10</f>
        <v>13.188932310456096</v>
      </c>
      <c r="M150" s="117">
        <f>L150-Расчет!U167/10</f>
        <v>0</v>
      </c>
      <c r="N150" s="111">
        <f>IF(D150&gt;90,(-1)*(180*_nn2+(-1)^_nn2*ASIN(-(-1)*SIN(Расчет!D167*PI()/180)/(SQRT(_sinfi^2+(_cosfi*COS(Азимут!D150*PI()/180))^2)))*180/PI()-ACOS((_sinfi/(SQRT(_sinfi^2+(_cosfi*COS(Азимут!D150*PI()/180))^2))))*180/PI()),(-1)*(180*_nn1+(-1)^_nn1*ASIN(-(-1)*SIN(Расчет!D167*PI()/180)/(SQRT(_sinfi^2+(_cosfi*COS(Азимут!D150*PI()/180))^2)))*180/PI()+ACOS((_sinfi/(SQRT(_sinfi^2+(_cosfi*COS(Азимут!D150*PI()/180))^2))))*180/PI()))</f>
        <v>6.4341201573258218</v>
      </c>
      <c r="O150" s="74">
        <f>IF(E150&gt;90,(-1)*(180*_nn2+(-1)^_nn2*ASIN(-(-1)*SIN(Расчет!D167*PI()/180)/(SQRT(_sinfi^2+(_cosfi*COS(Азимут!E150*PI()/180))^2)))*180/PI()-ACOS((_sinfi/(SQRT(_sinfi^2+(_cosfi*COS(Азимут!E150*PI()/180))^2))))*180/PI()),(-1)*(180*_nn1+(-1)^_nn1*ASIN(-(-1)*SIN(Расчет!D167*PI()/180)/(SQRT(_sinfi^2+(_cosfi*COS(Азимут!E150*PI()/180))^2)))*180/PI()+ACOS((_sinfi/(SQRT(_sinfi^2+(_cosfi*COS(Азимут!E150*PI()/180))^2))))*180/PI()))</f>
        <v>14.944584307025679</v>
      </c>
      <c r="P150" s="74">
        <f>IF(F150&gt;90,(-1)*(180*_nn2+(-1)^_nn2*ASIN(-(-1)*SIN(Расчет!D167*PI()/180)/(SQRT(_sinfi^2+(_cosfi*COS(Азимут!F150*PI()/180))^2)))*180/PI()-ACOS((_sinfi/(SQRT(_sinfi^2+(_cosfi*COS(Азимут!F150*PI()/180))^2))))*180/PI()),(-1)*(180*_nn1+(-1)^_nn1*ASIN(-(-1)*SIN(Расчет!D167*PI()/180)/(SQRT(_sinfi^2+(_cosfi*COS(Азимут!F150*PI()/180))^2)))*180/PI()+ACOS((_sinfi/(SQRT(_sinfi^2+(_cosfi*COS(Азимут!F150*PI()/180))^2))))*180/PI()))</f>
        <v>23.915478433765713</v>
      </c>
      <c r="Q150" s="73">
        <f>(-1)*(180*_nn1+(-1)^_nn1*ASIN(-(-1)*SIN(Расчет!D167*PI()/180)/(SQRT(_sinfi^2+(_cosfi*COS(Азимут!G150*PI()/180))^2)))*180/PI()+ACOS((_sinfi/(SQRT(_sinfi^2+(_cosfi*COS(Азимут!G150*PI()/180))^2))))*180/PI())</f>
        <v>32.420353548897026</v>
      </c>
      <c r="R150" s="73">
        <f>(-1)*(180*_nn1+(-1)^_nn1*ASIN(-(-1)*SIN(Расчет!D167*PI()/180)/(SQRT(_sinfi^2+(_cosfi*COS(Азимут!H150*PI()/180))^2)))*180/PI()+ACOS((_sinfi/(SQRT(_sinfi^2+(_cosfi*COS(Азимут!H150*PI()/180))^2))))*180/PI())</f>
        <v>39.718826428207819</v>
      </c>
      <c r="S150" s="73">
        <f>(-1)*(180*_nn1+(-1)^_nn1*ASIN(-(-1)*SIN(Расчет!D167*PI()/180)/(SQRT(_sinfi^2+(_cosfi*COS(Азимут!I150*PI()/180))^2)))*180/PI()+ACOS((_sinfi/(SQRT(_sinfi^2+(_cosfi*COS(Азимут!I150*PI()/180))^2))))*180/PI())</f>
        <v>45.472079739020359</v>
      </c>
      <c r="T150" s="73">
        <f>(-1)*(180*_nn1+(-1)^_nn1*ASIN(-(-1)*SIN(Расчет!D167*PI()/180)/(SQRT(_sinfi^2+(_cosfi*COS(Азимут!J150*PI()/180))^2)))*180/PI()+ACOS((_sinfi/(SQRT(_sinfi^2+(_cosfi*COS(Азимут!J150*PI()/180))^2))))*180/PI())</f>
        <v>49.68237461432895</v>
      </c>
      <c r="U150" s="73">
        <f>(-1)*(180*_nn1+(-1)^_nn1*ASIN(-(-1)*SIN(Расчет!D167*PI()/180)/(SQRT(_sinfi^2+(_cosfi*COS(Азимут!K150*PI()/180))^2)))*180/PI()+ACOS((_sinfi/(SQRT(_sinfi^2+(_cosfi*COS(Азимут!K150*PI()/180))^2))))*180/PI())</f>
        <v>52.509026649113366</v>
      </c>
      <c r="V150" s="73">
        <f>(-1)*(180*_nn1+(-1)^_nn1*ASIN(-(-1)*SIN(Расчет!D167*PI()/180)/(SQRT(_sinfi^2+(_cosfi*COS(Азимут!L150*PI()/180))^2)))*180/PI()+ACOS((_sinfi/(SQRT(_sinfi^2+(_cosfi*COS(Азимут!L150*PI()/180))^2))))*180/PI())</f>
        <v>54.125419634305615</v>
      </c>
      <c r="W150" s="110">
        <f>(-1)*(180*_nn1+(-1)^_nn1*ASIN(-(-1)*SIN(Расчет!D167*PI()/180)/(SQRT(_sinfi^2+(_cosfi*COS(Азимут!M150*PI()/180))^2)))*180/PI()+ACOS((_sinfi/(SQRT(_sinfi^2+(_cosfi*COS(Азимут!M150*PI()/180))^2))))*180/PI())</f>
        <v>54.650475628841747</v>
      </c>
    </row>
    <row r="151" spans="1:23">
      <c r="A151" s="46">
        <f>Расчет!A168</f>
        <v>147</v>
      </c>
      <c r="B151" s="3" t="str">
        <f>Расчет!B168</f>
        <v>Май</v>
      </c>
      <c r="C151" s="31">
        <f>Расчет!C168</f>
        <v>27</v>
      </c>
      <c r="D151" s="120">
        <f>Расчет!U168-Расчет!U168/10</f>
        <v>119.06847636817005</v>
      </c>
      <c r="E151" s="59">
        <f>D151-Расчет!U168/10</f>
        <v>105.8386456605956</v>
      </c>
      <c r="F151" s="59">
        <f>E151-Расчет!U168/10</f>
        <v>92.608814953021152</v>
      </c>
      <c r="G151" s="57">
        <f>F151-Расчет!U168/10</f>
        <v>79.378984245446702</v>
      </c>
      <c r="H151" s="57">
        <f>G151-Расчет!U168/10</f>
        <v>66.149153537872252</v>
      </c>
      <c r="I151" s="57">
        <f>H151-Расчет!U168/10</f>
        <v>52.919322830297801</v>
      </c>
      <c r="J151" s="57">
        <f>I151-Расчет!U168/10</f>
        <v>39.689492122723351</v>
      </c>
      <c r="K151" s="57">
        <f>J151-Расчет!U168/10</f>
        <v>26.459661415148901</v>
      </c>
      <c r="L151" s="57">
        <f>K151-Расчет!U168/10</f>
        <v>13.22983070757445</v>
      </c>
      <c r="M151" s="117">
        <f>L151-Расчет!U168/10</f>
        <v>0</v>
      </c>
      <c r="N151" s="111">
        <f>IF(D151&gt;90,(-1)*(180*_nn2+(-1)^_nn2*ASIN(-(-1)*SIN(Расчет!D168*PI()/180)/(SQRT(_sinfi^2+(_cosfi*COS(Азимут!D151*PI()/180))^2)))*180/PI()-ACOS((_sinfi/(SQRT(_sinfi^2+(_cosfi*COS(Азимут!D151*PI()/180))^2))))*180/PI()),(-1)*(180*_nn1+(-1)^_nn1*ASIN(-(-1)*SIN(Расчет!D168*PI()/180)/(SQRT(_sinfi^2+(_cosfi*COS(Азимут!D151*PI()/180))^2)))*180/PI()+ACOS((_sinfi/(SQRT(_sinfi^2+(_cosfi*COS(Азимут!D151*PI()/180))^2))))*180/PI()))</f>
        <v>6.4224187897843308</v>
      </c>
      <c r="O151" s="74">
        <f>IF(E151&gt;90,(-1)*(180*_nn2+(-1)^_nn2*ASIN(-(-1)*SIN(Расчет!D168*PI()/180)/(SQRT(_sinfi^2+(_cosfi*COS(Азимут!E151*PI()/180))^2)))*180/PI()-ACOS((_sinfi/(SQRT(_sinfi^2+(_cosfi*COS(Азимут!E151*PI()/180))^2))))*180/PI()),(-1)*(180*_nn1+(-1)^_nn1*ASIN(-(-1)*SIN(Расчет!D168*PI()/180)/(SQRT(_sinfi^2+(_cosfi*COS(Азимут!E151*PI()/180))^2)))*180/PI()+ACOS((_sinfi/(SQRT(_sinfi^2+(_cosfi*COS(Азимут!E151*PI()/180))^2))))*180/PI()))</f>
        <v>14.943923582937572</v>
      </c>
      <c r="P151" s="74">
        <f>IF(F151&gt;90,(-1)*(180*_nn2+(-1)^_nn2*ASIN(-(-1)*SIN(Расчет!D168*PI()/180)/(SQRT(_sinfi^2+(_cosfi*COS(Азимут!F151*PI()/180))^2)))*180/PI()-ACOS((_sinfi/(SQRT(_sinfi^2+(_cosfi*COS(Азимут!F151*PI()/180))^2))))*180/PI()),(-1)*(180*_nn1+(-1)^_nn1*ASIN(-(-1)*SIN(Расчет!D168*PI()/180)/(SQRT(_sinfi^2+(_cosfi*COS(Азимут!F151*PI()/180))^2)))*180/PI()+ACOS((_sinfi/(SQRT(_sinfi^2+(_cosfi*COS(Азимут!F151*PI()/180))^2))))*180/PI()))</f>
        <v>23.946506966168045</v>
      </c>
      <c r="Q151" s="73">
        <f>(-1)*(180*_nn1+(-1)^_nn1*ASIN(-(-1)*SIN(Расчет!D168*PI()/180)/(SQRT(_sinfi^2+(_cosfi*COS(Азимут!G151*PI()/180))^2)))*180/PI()+ACOS((_sinfi/(SQRT(_sinfi^2+(_cosfi*COS(Азимут!G151*PI()/180))^2))))*180/PI())</f>
        <v>32.493564760322357</v>
      </c>
      <c r="R151" s="73">
        <f>(-1)*(180*_nn1+(-1)^_nn1*ASIN(-(-1)*SIN(Расчет!D168*PI()/180)/(SQRT(_sinfi^2+(_cosfi*COS(Азимут!H151*PI()/180))^2)))*180/PI()+ACOS((_sinfi/(SQRT(_sinfi^2+(_cosfi*COS(Азимут!H151*PI()/180))^2))))*180/PI())</f>
        <v>39.831933965229325</v>
      </c>
      <c r="S151" s="73">
        <f>(-1)*(180*_nn1+(-1)^_nn1*ASIN(-(-1)*SIN(Расчет!D168*PI()/180)/(SQRT(_sinfi^2+(_cosfi*COS(Азимут!I151*PI()/180))^2)))*180/PI()+ACOS((_sinfi/(SQRT(_sinfi^2+(_cosfi*COS(Азимут!I151*PI()/180))^2))))*180/PI())</f>
        <v>45.615214311189192</v>
      </c>
      <c r="T151" s="73">
        <f>(-1)*(180*_nn1+(-1)^_nn1*ASIN(-(-1)*SIN(Расчет!D168*PI()/180)/(SQRT(_sinfi^2+(_cosfi*COS(Азимут!J151*PI()/180))^2)))*180/PI()+ACOS((_sinfi/(SQRT(_sinfi^2+(_cosfi*COS(Азимут!J151*PI()/180))^2))))*180/PI())</f>
        <v>49.844779251670445</v>
      </c>
      <c r="U151" s="73">
        <f>(-1)*(180*_nn1+(-1)^_nn1*ASIN(-(-1)*SIN(Расчет!D168*PI()/180)/(SQRT(_sinfi^2+(_cosfi*COS(Азимут!K151*PI()/180))^2)))*180/PI()+ACOS((_sinfi/(SQRT(_sinfi^2+(_cosfi*COS(Азимут!K151*PI()/180))^2))))*180/PI())</f>
        <v>52.682385060686556</v>
      </c>
      <c r="V151" s="73">
        <f>(-1)*(180*_nn1+(-1)^_nn1*ASIN(-(-1)*SIN(Расчет!D168*PI()/180)/(SQRT(_sinfi^2+(_cosfi*COS(Азимут!L151*PI()/180))^2)))*180/PI()+ACOS((_sinfi/(SQRT(_sinfi^2+(_cosfi*COS(Азимут!L151*PI()/180))^2))))*180/PI())</f>
        <v>54.304153828259956</v>
      </c>
      <c r="W151" s="110">
        <f>(-1)*(180*_nn1+(-1)^_nn1*ASIN(-(-1)*SIN(Расчет!D168*PI()/180)/(SQRT(_sinfi^2+(_cosfi*COS(Азимут!M151*PI()/180))^2)))*180/PI()+ACOS((_sinfi/(SQRT(_sinfi^2+(_cosfi*COS(Азимут!M151*PI()/180))^2))))*180/PI())</f>
        <v>54.830801767093391</v>
      </c>
    </row>
    <row r="152" spans="1:23">
      <c r="A152" s="46">
        <f>Расчет!A169</f>
        <v>148</v>
      </c>
      <c r="B152" s="3" t="str">
        <f>Расчет!B169</f>
        <v>Май</v>
      </c>
      <c r="C152" s="31">
        <f>Расчет!C169</f>
        <v>28</v>
      </c>
      <c r="D152" s="120">
        <f>Расчет!U169-Расчет!U169/10</f>
        <v>119.42543800127308</v>
      </c>
      <c r="E152" s="59">
        <f>D152-Расчет!U169/10</f>
        <v>106.15594489002052</v>
      </c>
      <c r="F152" s="59">
        <f>E152-Расчет!U169/10</f>
        <v>92.886451778767963</v>
      </c>
      <c r="G152" s="57">
        <f>F152-Расчет!U169/10</f>
        <v>79.616958667515405</v>
      </c>
      <c r="H152" s="57">
        <f>G152-Расчет!U169/10</f>
        <v>66.347465556262847</v>
      </c>
      <c r="I152" s="57">
        <f>H152-Расчет!U169/10</f>
        <v>53.077972445010282</v>
      </c>
      <c r="J152" s="57">
        <f>I152-Расчет!U169/10</f>
        <v>39.808479333757717</v>
      </c>
      <c r="K152" s="57">
        <f>J152-Расчет!U169/10</f>
        <v>26.538986222505152</v>
      </c>
      <c r="L152" s="57">
        <f>K152-Расчет!U169/10</f>
        <v>13.269493111252588</v>
      </c>
      <c r="M152" s="117">
        <f>L152-Расчет!U169/10</f>
        <v>2.4868995751603507E-14</v>
      </c>
      <c r="N152" s="111">
        <f>IF(D152&gt;90,(-1)*(180*_nn2+(-1)^_nn2*ASIN(-(-1)*SIN(Расчет!D169*PI()/180)/(SQRT(_sinfi^2+(_cosfi*COS(Азимут!D152*PI()/180))^2)))*180/PI()-ACOS((_sinfi/(SQRT(_sinfi^2+(_cosfi*COS(Азимут!D152*PI()/180))^2))))*180/PI()),(-1)*(180*_nn1+(-1)^_nn1*ASIN(-(-1)*SIN(Расчет!D169*PI()/180)/(SQRT(_sinfi^2+(_cosfi*COS(Азимут!D152*PI()/180))^2)))*180/PI()+ACOS((_sinfi/(SQRT(_sinfi^2+(_cosfi*COS(Азимут!D152*PI()/180))^2))))*180/PI()))</f>
        <v>6.4105151791843582</v>
      </c>
      <c r="O152" s="74">
        <f>IF(E152&gt;90,(-1)*(180*_nn2+(-1)^_nn2*ASIN(-(-1)*SIN(Расчет!D169*PI()/180)/(SQRT(_sinfi^2+(_cosfi*COS(Азимут!E152*PI()/180))^2)))*180/PI()-ACOS((_sinfi/(SQRT(_sinfi^2+(_cosfi*COS(Азимут!E152*PI()/180))^2))))*180/PI()),(-1)*(180*_nn1+(-1)^_nn1*ASIN(-(-1)*SIN(Расчет!D169*PI()/180)/(SQRT(_sinfi^2+(_cosfi*COS(Азимут!E152*PI()/180))^2)))*180/PI()+ACOS((_sinfi/(SQRT(_sinfi^2+(_cosfi*COS(Азимут!E152*PI()/180))^2))))*180/PI()))</f>
        <v>14.942261492641194</v>
      </c>
      <c r="P152" s="74">
        <f>IF(F152&gt;90,(-1)*(180*_nn2+(-1)^_nn2*ASIN(-(-1)*SIN(Расчет!D169*PI()/180)/(SQRT(_sinfi^2+(_cosfi*COS(Азимут!F152*PI()/180))^2)))*180/PI()-ACOS((_sinfi/(SQRT(_sinfi^2+(_cosfi*COS(Азимут!F152*PI()/180))^2))))*180/PI()),(-1)*(180*_nn1+(-1)^_nn1*ASIN(-(-1)*SIN(Расчет!D169*PI()/180)/(SQRT(_sinfi^2+(_cosfi*COS(Азимут!F152*PI()/180))^2)))*180/PI()+ACOS((_sinfi/(SQRT(_sinfi^2+(_cosfi*COS(Азимут!F152*PI()/180))^2))))*180/PI()))</f>
        <v>23.975347342949362</v>
      </c>
      <c r="Q152" s="73">
        <f>(-1)*(180*_nn1+(-1)^_nn1*ASIN(-(-1)*SIN(Расчет!D169*PI()/180)/(SQRT(_sinfi^2+(_cosfi*COS(Азимут!G152*PI()/180))^2)))*180/PI()+ACOS((_sinfi/(SQRT(_sinfi^2+(_cosfi*COS(Азимут!G152*PI()/180))^2))))*180/PI())</f>
        <v>32.563345908964095</v>
      </c>
      <c r="R152" s="73">
        <f>(-1)*(180*_nn1+(-1)^_nn1*ASIN(-(-1)*SIN(Расчет!D169*PI()/180)/(SQRT(_sinfi^2+(_cosfi*COS(Азимут!H152*PI()/180))^2)))*180/PI()+ACOS((_sinfi/(SQRT(_sinfi^2+(_cosfi*COS(Азимут!H152*PI()/180))^2))))*180/PI())</f>
        <v>39.940556435959877</v>
      </c>
      <c r="S152" s="73">
        <f>(-1)*(180*_nn1+(-1)^_nn1*ASIN(-(-1)*SIN(Расчет!D169*PI()/180)/(SQRT(_sinfi^2+(_cosfi*COS(Азимут!I152*PI()/180))^2)))*180/PI()+ACOS((_sinfi/(SQRT(_sinfi^2+(_cosfi*COS(Азимут!I152*PI()/180))^2))))*180/PI())</f>
        <v>45.753077544187761</v>
      </c>
      <c r="T152" s="73">
        <f>(-1)*(180*_nn1+(-1)^_nn1*ASIN(-(-1)*SIN(Расчет!D169*PI()/180)/(SQRT(_sinfi^2+(_cosfi*COS(Азимут!J152*PI()/180))^2)))*180/PI()+ACOS((_sinfi/(SQRT(_sinfi^2+(_cosfi*COS(Азимут!J152*PI()/180))^2))))*180/PI())</f>
        <v>50.001380535422925</v>
      </c>
      <c r="U152" s="73">
        <f>(-1)*(180*_nn1+(-1)^_nn1*ASIN(-(-1)*SIN(Расчет!D169*PI()/180)/(SQRT(_sinfi^2+(_cosfi*COS(Азимут!K152*PI()/180))^2)))*180/PI()+ACOS((_sinfi/(SQRT(_sinfi^2+(_cosfi*COS(Азимут!K152*PI()/180))^2))))*180/PI())</f>
        <v>52.849613095210998</v>
      </c>
      <c r="V152" s="73">
        <f>(-1)*(180*_nn1+(-1)^_nn1*ASIN(-(-1)*SIN(Расчет!D169*PI()/180)/(SQRT(_sinfi^2+(_cosfi*COS(Азимут!L152*PI()/180))^2)))*180/PI()+ACOS((_sinfi/(SQRT(_sinfi^2+(_cosfi*COS(Азимут!L152*PI()/180))^2))))*180/PI())</f>
        <v>54.476584903047382</v>
      </c>
      <c r="W152" s="110">
        <f>(-1)*(180*_nn1+(-1)^_nn1*ASIN(-(-1)*SIN(Расчет!D169*PI()/180)/(SQRT(_sinfi^2+(_cosfi*COS(Азимут!M152*PI()/180))^2)))*180/PI()+ACOS((_sinfi/(SQRT(_sinfi^2+(_cosfi*COS(Азимут!M152*PI()/180))^2))))*180/PI())</f>
        <v>55.004771287339423</v>
      </c>
    </row>
    <row r="153" spans="1:23">
      <c r="A153" s="46">
        <f>Расчет!A170</f>
        <v>149</v>
      </c>
      <c r="B153" s="3" t="str">
        <f>Расчет!B170</f>
        <v>Май</v>
      </c>
      <c r="C153" s="31">
        <f>Расчет!C170</f>
        <v>29</v>
      </c>
      <c r="D153" s="120">
        <f>Расчет!U170-Расчет!U170/10</f>
        <v>119.77097255410773</v>
      </c>
      <c r="E153" s="59">
        <f>D153-Расчет!U170/10</f>
        <v>106.46308671476243</v>
      </c>
      <c r="F153" s="59">
        <f>E153-Расчет!U170/10</f>
        <v>93.155200875417123</v>
      </c>
      <c r="G153" s="57">
        <f>F153-Расчет!U170/10</f>
        <v>79.847315036071819</v>
      </c>
      <c r="H153" s="57">
        <f>G153-Расчет!U170/10</f>
        <v>66.539429196726516</v>
      </c>
      <c r="I153" s="57">
        <f>H153-Расчет!U170/10</f>
        <v>53.231543357381213</v>
      </c>
      <c r="J153" s="57">
        <f>I153-Расчет!U170/10</f>
        <v>39.92365751803591</v>
      </c>
      <c r="K153" s="57">
        <f>J153-Расчет!U170/10</f>
        <v>26.615771678690606</v>
      </c>
      <c r="L153" s="57">
        <f>K153-Расчет!U170/10</f>
        <v>13.307885839345303</v>
      </c>
      <c r="M153" s="117">
        <f>L153-Расчет!U170/10</f>
        <v>0</v>
      </c>
      <c r="N153" s="111">
        <f>IF(D153&gt;90,(-1)*(180*_nn2+(-1)^_nn2*ASIN(-(-1)*SIN(Расчет!D170*PI()/180)/(SQRT(_sinfi^2+(_cosfi*COS(Азимут!D153*PI()/180))^2)))*180/PI()-ACOS((_sinfi/(SQRT(_sinfi^2+(_cosfi*COS(Азимут!D153*PI()/180))^2))))*180/PI()),(-1)*(180*_nn1+(-1)^_nn1*ASIN(-(-1)*SIN(Расчет!D170*PI()/180)/(SQRT(_sinfi^2+(_cosfi*COS(Азимут!D153*PI()/180))^2)))*180/PI()+ACOS((_sinfi/(SQRT(_sinfi^2+(_cosfi*COS(Азимут!D153*PI()/180))^2))))*180/PI()))</f>
        <v>6.3984695236108564</v>
      </c>
      <c r="O153" s="74">
        <f>IF(E153&gt;90,(-1)*(180*_nn2+(-1)^_nn2*ASIN(-(-1)*SIN(Расчет!D170*PI()/180)/(SQRT(_sinfi^2+(_cosfi*COS(Азимут!E153*PI()/180))^2)))*180/PI()-ACOS((_sinfi/(SQRT(_sinfi^2+(_cosfi*COS(Азимут!E153*PI()/180))^2))))*180/PI()),(-1)*(180*_nn1+(-1)^_nn1*ASIN(-(-1)*SIN(Расчет!D170*PI()/180)/(SQRT(_sinfi^2+(_cosfi*COS(Азимут!E153*PI()/180))^2)))*180/PI()+ACOS((_sinfi/(SQRT(_sinfi^2+(_cosfi*COS(Азимут!E153*PI()/180))^2))))*180/PI()))</f>
        <v>14.939688461642675</v>
      </c>
      <c r="P153" s="74">
        <f>IF(F153&gt;90,(-1)*(180*_nn2+(-1)^_nn2*ASIN(-(-1)*SIN(Расчет!D170*PI()/180)/(SQRT(_sinfi^2+(_cosfi*COS(Азимут!F153*PI()/180))^2)))*180/PI()-ACOS((_sinfi/(SQRT(_sinfi^2+(_cosfi*COS(Азимут!F153*PI()/180))^2))))*180/PI()),(-1)*(180*_nn1+(-1)^_nn1*ASIN(-(-1)*SIN(Расчет!D170*PI()/180)/(SQRT(_sinfi^2+(_cosfi*COS(Азимут!F153*PI()/180))^2)))*180/PI()+ACOS((_sinfi/(SQRT(_sinfi^2+(_cosfi*COS(Азимут!F153*PI()/180))^2))))*180/PI()))</f>
        <v>24.002080152374987</v>
      </c>
      <c r="Q153" s="73">
        <f>(-1)*(180*_nn1+(-1)^_nn1*ASIN(-(-1)*SIN(Расчет!D170*PI()/180)/(SQRT(_sinfi^2+(_cosfi*COS(Азимут!G153*PI()/180))^2)))*180/PI()+ACOS((_sinfi/(SQRT(_sinfi^2+(_cosfi*COS(Азимут!G153*PI()/180))^2))))*180/PI())</f>
        <v>32.629737297484155</v>
      </c>
      <c r="R153" s="73">
        <f>(-1)*(180*_nn1+(-1)^_nn1*ASIN(-(-1)*SIN(Расчет!D170*PI()/180)/(SQRT(_sinfi^2+(_cosfi*COS(Азимут!H153*PI()/180))^2)))*180/PI()+ACOS((_sinfi/(SQRT(_sinfi^2+(_cosfi*COS(Азимут!H153*PI()/180))^2))))*180/PI())</f>
        <v>40.044687836173239</v>
      </c>
      <c r="S153" s="73">
        <f>(-1)*(180*_nn1+(-1)^_nn1*ASIN(-(-1)*SIN(Расчет!D170*PI()/180)/(SQRT(_sinfi^2+(_cosfi*COS(Азимут!I153*PI()/180))^2)))*180/PI()+ACOS((_sinfi/(SQRT(_sinfi^2+(_cosfi*COS(Азимут!I153*PI()/180))^2))))*180/PI())</f>
        <v>45.885628909839454</v>
      </c>
      <c r="T153" s="73">
        <f>(-1)*(180*_nn1+(-1)^_nn1*ASIN(-(-1)*SIN(Расчет!D170*PI()/180)/(SQRT(_sinfi^2+(_cosfi*COS(Азимут!J153*PI()/180))^2)))*180/PI()+ACOS((_sinfi/(SQRT(_sinfi^2+(_cosfi*COS(Азимут!J153*PI()/180))^2))))*180/PI())</f>
        <v>50.152118488785447</v>
      </c>
      <c r="U153" s="73">
        <f>(-1)*(180*_nn1+(-1)^_nn1*ASIN(-(-1)*SIN(Расчет!D170*PI()/180)/(SQRT(_sinfi^2+(_cosfi*COS(Азимут!K153*PI()/180))^2)))*180/PI()+ACOS((_sinfi/(SQRT(_sinfi^2+(_cosfi*COS(Азимут!K153*PI()/180))^2))))*180/PI())</f>
        <v>53.010642020518986</v>
      </c>
      <c r="V153" s="73">
        <f>(-1)*(180*_nn1+(-1)^_nn1*ASIN(-(-1)*SIN(Расчет!D170*PI()/180)/(SQRT(_sinfi^2+(_cosfi*COS(Азимут!L153*PI()/180))^2)))*180/PI()+ACOS((_sinfi/(SQRT(_sinfi^2+(_cosfi*COS(Азимут!L153*PI()/180))^2))))*180/PI())</f>
        <v>54.642640989408363</v>
      </c>
      <c r="W153" s="110">
        <f>(-1)*(180*_nn1+(-1)^_nn1*ASIN(-(-1)*SIN(Расчет!D170*PI()/180)/(SQRT(_sinfi^2+(_cosfi*COS(Азимут!M153*PI()/180))^2)))*180/PI()+ACOS((_sinfi/(SQRT(_sinfi^2+(_cosfi*COS(Азимут!M153*PI()/180))^2))))*180/PI())</f>
        <v>55.172311616954858</v>
      </c>
    </row>
    <row r="154" spans="1:23">
      <c r="A154" s="46">
        <f>Расчет!A171</f>
        <v>150</v>
      </c>
      <c r="B154" s="3" t="str">
        <f>Расчет!B171</f>
        <v>Май</v>
      </c>
      <c r="C154" s="31">
        <f>Расчет!C171</f>
        <v>30</v>
      </c>
      <c r="D154" s="120">
        <f>Расчет!U171-Расчет!U171/10</f>
        <v>120.10477703787897</v>
      </c>
      <c r="E154" s="59">
        <f>D154-Расчет!U171/10</f>
        <v>106.75980181144797</v>
      </c>
      <c r="F154" s="59">
        <f>E154-Расчет!U171/10</f>
        <v>93.414826585016968</v>
      </c>
      <c r="G154" s="57">
        <f>F154-Расчет!U171/10</f>
        <v>80.069851358585964</v>
      </c>
      <c r="H154" s="57">
        <f>G154-Расчет!U171/10</f>
        <v>66.724876132154961</v>
      </c>
      <c r="I154" s="57">
        <f>H154-Расчет!U171/10</f>
        <v>53.379900905723964</v>
      </c>
      <c r="J154" s="57">
        <f>I154-Расчет!U171/10</f>
        <v>40.034925679292968</v>
      </c>
      <c r="K154" s="57">
        <f>J154-Расчет!U171/10</f>
        <v>26.689950452861972</v>
      </c>
      <c r="L154" s="57">
        <f>K154-Расчет!U171/10</f>
        <v>13.344975226430973</v>
      </c>
      <c r="M154" s="117">
        <f>L154-Расчет!U171/10</f>
        <v>-2.4868995751603507E-14</v>
      </c>
      <c r="N154" s="111">
        <f>IF(D154&gt;90,(-1)*(180*_nn2+(-1)^_nn2*ASIN(-(-1)*SIN(Расчет!D171*PI()/180)/(SQRT(_sinfi^2+(_cosfi*COS(Азимут!D154*PI()/180))^2)))*180/PI()-ACOS((_sinfi/(SQRT(_sinfi^2+(_cosfi*COS(Азимут!D154*PI()/180))^2))))*180/PI()),(-1)*(180*_nn1+(-1)^_nn1*ASIN(-(-1)*SIN(Расчет!D171*PI()/180)/(SQRT(_sinfi^2+(_cosfi*COS(Азимут!D154*PI()/180))^2)))*180/PI()+ACOS((_sinfi/(SQRT(_sinfi^2+(_cosfi*COS(Азимут!D154*PI()/180))^2))))*180/PI()))</f>
        <v>6.3863425474430642</v>
      </c>
      <c r="O154" s="74">
        <f>IF(E154&gt;90,(-1)*(180*_nn2+(-1)^_nn2*ASIN(-(-1)*SIN(Расчет!D171*PI()/180)/(SQRT(_sinfi^2+(_cosfi*COS(Азимут!E154*PI()/180))^2)))*180/PI()-ACOS((_sinfi/(SQRT(_sinfi^2+(_cosfi*COS(Азимут!E154*PI()/180))^2))))*180/PI()),(-1)*(180*_nn1+(-1)^_nn1*ASIN(-(-1)*SIN(Расчет!D171*PI()/180)/(SQRT(_sinfi^2+(_cosfi*COS(Азимут!E154*PI()/180))^2)))*180/PI()+ACOS((_sinfi/(SQRT(_sinfi^2+(_cosfi*COS(Азимут!E154*PI()/180))^2))))*180/PI()))</f>
        <v>14.936296461561824</v>
      </c>
      <c r="P154" s="74">
        <f>IF(F154&gt;90,(-1)*(180*_nn2+(-1)^_nn2*ASIN(-(-1)*SIN(Расчет!D171*PI()/180)/(SQRT(_sinfi^2+(_cosfi*COS(Азимут!F154*PI()/180))^2)))*180/PI()-ACOS((_sinfi/(SQRT(_sinfi^2+(_cosfi*COS(Азимут!F154*PI()/180))^2))))*180/PI()),(-1)*(180*_nn1+(-1)^_nn1*ASIN(-(-1)*SIN(Расчет!D171*PI()/180)/(SQRT(_sinfi^2+(_cosfi*COS(Азимут!F154*PI()/180))^2)))*180/PI()+ACOS((_sinfi/(SQRT(_sinfi^2+(_cosfi*COS(Азимут!F154*PI()/180))^2))))*180/PI()))</f>
        <v>24.026788578473514</v>
      </c>
      <c r="Q154" s="73">
        <f>(-1)*(180*_nn1+(-1)^_nn1*ASIN(-(-1)*SIN(Расчет!D171*PI()/180)/(SQRT(_sinfi^2+(_cosfi*COS(Азимут!G154*PI()/180))^2)))*180/PI()+ACOS((_sinfi/(SQRT(_sinfi^2+(_cosfi*COS(Азимут!G154*PI()/180))^2))))*180/PI())</f>
        <v>32.692782234250188</v>
      </c>
      <c r="R154" s="73">
        <f>(-1)*(180*_nn1+(-1)^_nn1*ASIN(-(-1)*SIN(Расчет!D171*PI()/180)/(SQRT(_sinfi^2+(_cosfi*COS(Азимут!H154*PI()/180))^2)))*180/PI()+ACOS((_sinfi/(SQRT(_sinfi^2+(_cosfi*COS(Азимут!H154*PI()/180))^2))))*180/PI())</f>
        <v>40.144324978353978</v>
      </c>
      <c r="S154" s="73">
        <f>(-1)*(180*_nn1+(-1)^_nn1*ASIN(-(-1)*SIN(Расчет!D171*PI()/180)/(SQRT(_sinfi^2+(_cosfi*COS(Азимут!I154*PI()/180))^2)))*180/PI()+ACOS((_sinfi/(SQRT(_sinfi^2+(_cosfi*COS(Азимут!I154*PI()/180))^2))))*180/PI())</f>
        <v>46.012830380375448</v>
      </c>
      <c r="T154" s="73">
        <f>(-1)*(180*_nn1+(-1)^_nn1*ASIN(-(-1)*SIN(Расчет!D171*PI()/180)/(SQRT(_sinfi^2+(_cosfi*COS(Азимут!J154*PI()/180))^2)))*180/PI()+ACOS((_sinfi/(SQRT(_sinfi^2+(_cosfi*COS(Азимут!J154*PI()/180))^2))))*180/PI())</f>
        <v>50.296935428071862</v>
      </c>
      <c r="U154" s="73">
        <f>(-1)*(180*_nn1+(-1)^_nn1*ASIN(-(-1)*SIN(Расчет!D171*PI()/180)/(SQRT(_sinfi^2+(_cosfi*COS(Азимут!K154*PI()/180))^2)))*180/PI()+ACOS((_sinfi/(SQRT(_sinfi^2+(_cosfi*COS(Азимут!K154*PI()/180))^2))))*180/PI())</f>
        <v>53.165405295073583</v>
      </c>
      <c r="V154" s="73">
        <f>(-1)*(180*_nn1+(-1)^_nn1*ASIN(-(-1)*SIN(Расчет!D171*PI()/180)/(SQRT(_sinfi^2+(_cosfi*COS(Азимут!L154*PI()/180))^2)))*180/PI()+ACOS((_sinfi/(SQRT(_sinfi^2+(_cosfi*COS(Азимут!L154*PI()/180))^2))))*180/PI())</f>
        <v>54.802252363003475</v>
      </c>
      <c r="W154" s="110">
        <f>(-1)*(180*_nn1+(-1)^_nn1*ASIN(-(-1)*SIN(Расчет!D171*PI()/180)/(SQRT(_sinfi^2+(_cosfi*COS(Азимут!M154*PI()/180))^2)))*180/PI()+ACOS((_sinfi/(SQRT(_sinfi^2+(_cosfi*COS(Азимут!M154*PI()/180))^2))))*180/PI())</f>
        <v>55.333352314899344</v>
      </c>
    </row>
    <row r="155" spans="1:23">
      <c r="A155" s="46">
        <f>Расчет!A172</f>
        <v>151</v>
      </c>
      <c r="B155" s="3" t="str">
        <f>Расчет!B172</f>
        <v>Май</v>
      </c>
      <c r="C155" s="31">
        <f>Расчет!C172</f>
        <v>31</v>
      </c>
      <c r="D155" s="120">
        <f>Расчет!U172-Расчет!U172/10</f>
        <v>120.42654945054331</v>
      </c>
      <c r="E155" s="59">
        <f>D155-Расчет!U172/10</f>
        <v>107.04582173381627</v>
      </c>
      <c r="F155" s="59">
        <f>E155-Расчет!U172/10</f>
        <v>93.665094017089231</v>
      </c>
      <c r="G155" s="57">
        <f>F155-Расчет!U172/10</f>
        <v>80.284366300362194</v>
      </c>
      <c r="H155" s="57">
        <f>G155-Расчет!U172/10</f>
        <v>66.903638583635157</v>
      </c>
      <c r="I155" s="57">
        <f>H155-Расчет!U172/10</f>
        <v>53.52291086690812</v>
      </c>
      <c r="J155" s="57">
        <f>I155-Расчет!U172/10</f>
        <v>40.142183150181083</v>
      </c>
      <c r="K155" s="57">
        <f>J155-Расчет!U172/10</f>
        <v>26.761455433454049</v>
      </c>
      <c r="L155" s="57">
        <f>K155-Расчет!U172/10</f>
        <v>13.380727716727016</v>
      </c>
      <c r="M155" s="117">
        <f>L155-Расчет!U172/10</f>
        <v>-1.7763568394002505E-14</v>
      </c>
      <c r="N155" s="111">
        <f>IF(D155&gt;90,(-1)*(180*_nn2+(-1)^_nn2*ASIN(-(-1)*SIN(Расчет!D172*PI()/180)/(SQRT(_sinfi^2+(_cosfi*COS(Азимут!D155*PI()/180))^2)))*180/PI()-ACOS((_sinfi/(SQRT(_sinfi^2+(_cosfi*COS(Азимут!D155*PI()/180))^2))))*180/PI()),(-1)*(180*_nn1+(-1)^_nn1*ASIN(-(-1)*SIN(Расчет!D172*PI()/180)/(SQRT(_sinfi^2+(_cosfi*COS(Азимут!D155*PI()/180))^2)))*180/PI()+ACOS((_sinfi/(SQRT(_sinfi^2+(_cosfi*COS(Азимут!D155*PI()/180))^2))))*180/PI()))</f>
        <v>6.3741952897566989</v>
      </c>
      <c r="O155" s="74">
        <f>IF(E155&gt;90,(-1)*(180*_nn2+(-1)^_nn2*ASIN(-(-1)*SIN(Расчет!D172*PI()/180)/(SQRT(_sinfi^2+(_cosfi*COS(Азимут!E155*PI()/180))^2)))*180/PI()-ACOS((_sinfi/(SQRT(_sinfi^2+(_cosfi*COS(Азимут!E155*PI()/180))^2))))*180/PI()),(-1)*(180*_nn1+(-1)^_nn1*ASIN(-(-1)*SIN(Расчет!D172*PI()/180)/(SQRT(_sinfi^2+(_cosfi*COS(Азимут!E155*PI()/180))^2)))*180/PI()+ACOS((_sinfi/(SQRT(_sinfi^2+(_cosfi*COS(Азимут!E155*PI()/180))^2))))*180/PI()))</f>
        <v>14.932178651614322</v>
      </c>
      <c r="P155" s="74">
        <f>IF(F155&gt;90,(-1)*(180*_nn2+(-1)^_nn2*ASIN(-(-1)*SIN(Расчет!D172*PI()/180)/(SQRT(_sinfi^2+(_cosfi*COS(Азимут!F155*PI()/180))^2)))*180/PI()-ACOS((_sinfi/(SQRT(_sinfi^2+(_cosfi*COS(Азимут!F155*PI()/180))^2))))*180/PI()),(-1)*(180*_nn1+(-1)^_nn1*ASIN(-(-1)*SIN(Расчет!D172*PI()/180)/(SQRT(_sinfi^2+(_cosfi*COS(Азимут!F155*PI()/180))^2)))*180/PI()+ACOS((_sinfi/(SQRT(_sinfi^2+(_cosfi*COS(Азимут!F155*PI()/180))^2))))*180/PI()))</f>
        <v>24.049558027364611</v>
      </c>
      <c r="Q155" s="73">
        <f>(-1)*(180*_nn1+(-1)^_nn1*ASIN(-(-1)*SIN(Расчет!D172*PI()/180)/(SQRT(_sinfi^2+(_cosfi*COS(Азимут!G155*PI()/180))^2)))*180/PI()+ACOS((_sinfi/(SQRT(_sinfi^2+(_cosfi*COS(Азимут!G155*PI()/180))^2))))*180/PI())</f>
        <v>32.752526769697511</v>
      </c>
      <c r="R155" s="73">
        <f>(-1)*(180*_nn1+(-1)^_nn1*ASIN(-(-1)*SIN(Расчет!D172*PI()/180)/(SQRT(_sinfi^2+(_cosfi*COS(Азимут!H155*PI()/180))^2)))*180/PI()+ACOS((_sinfi/(SQRT(_sinfi^2+(_cosfi*COS(Азимут!H155*PI()/180))^2))))*180/PI())</f>
        <v>40.239467373626894</v>
      </c>
      <c r="S155" s="73">
        <f>(-1)*(180*_nn1+(-1)^_nn1*ASIN(-(-1)*SIN(Расчет!D172*PI()/180)/(SQRT(_sinfi^2+(_cosfi*COS(Азимут!I155*PI()/180))^2)))*180/PI()+ACOS((_sinfi/(SQRT(_sinfi^2+(_cosfi*COS(Азимут!I155*PI()/180))^2))))*180/PI())</f>
        <v>46.134646419719218</v>
      </c>
      <c r="T155" s="73">
        <f>(-1)*(180*_nn1+(-1)^_nn1*ASIN(-(-1)*SIN(Расчет!D172*PI()/180)/(SQRT(_sinfi^2+(_cosfi*COS(Азимут!J155*PI()/180))^2)))*180/PI()+ACOS((_sinfi/(SQRT(_sinfi^2+(_cosfi*COS(Азимут!J155*PI()/180))^2))))*180/PI())</f>
        <v>50.435776013326716</v>
      </c>
      <c r="U155" s="73">
        <f>(-1)*(180*_nn1+(-1)^_nn1*ASIN(-(-1)*SIN(Расчет!D172*PI()/180)/(SQRT(_sinfi^2+(_cosfi*COS(Азимут!K155*PI()/180))^2)))*180/PI()+ACOS((_sinfi/(SQRT(_sinfi^2+(_cosfi*COS(Азимут!K155*PI()/180))^2))))*180/PI())</f>
        <v>53.313838643416148</v>
      </c>
      <c r="V155" s="73">
        <f>(-1)*(180*_nn1+(-1)^_nn1*ASIN(-(-1)*SIN(Расчет!D172*PI()/180)/(SQRT(_sinfi^2+(_cosfi*COS(Азимут!L155*PI()/180))^2)))*180/PI()+ACOS((_sinfi/(SQRT(_sinfi^2+(_cosfi*COS(Азимут!L155*PI()/180))^2))))*180/PI())</f>
        <v>54.955351527761678</v>
      </c>
      <c r="W155" s="110">
        <f>(-1)*(180*_nn1+(-1)^_nn1*ASIN(-(-1)*SIN(Расчет!D172*PI()/180)/(SQRT(_sinfi^2+(_cosfi*COS(Азимут!M155*PI()/180))^2)))*180/PI()+ACOS((_sinfi/(SQRT(_sinfi^2+(_cosfi*COS(Азимут!M155*PI()/180))^2))))*180/PI())</f>
        <v>55.487825156599911</v>
      </c>
    </row>
    <row r="156" spans="1:23">
      <c r="A156" s="46">
        <f>Расчет!A173</f>
        <v>152</v>
      </c>
      <c r="B156" s="3" t="str">
        <f>Расчет!B173</f>
        <v>Июнь</v>
      </c>
      <c r="C156" s="31">
        <f>Расчет!C173</f>
        <v>1</v>
      </c>
      <c r="D156" s="120">
        <f>Расчет!U173-Расчет!U173/10</f>
        <v>120.73598967297306</v>
      </c>
      <c r="E156" s="59">
        <f>D156-Расчет!U173/10</f>
        <v>107.32087970930939</v>
      </c>
      <c r="F156" s="59">
        <f>E156-Расчет!U173/10</f>
        <v>93.905769745645728</v>
      </c>
      <c r="G156" s="57">
        <f>F156-Расчет!U173/10</f>
        <v>80.49065978198206</v>
      </c>
      <c r="H156" s="57">
        <f>G156-Расчет!U173/10</f>
        <v>67.075549818318393</v>
      </c>
      <c r="I156" s="57">
        <f>H156-Расчет!U173/10</f>
        <v>53.660439854654719</v>
      </c>
      <c r="J156" s="57">
        <f>I156-Расчет!U173/10</f>
        <v>40.245329890991044</v>
      </c>
      <c r="K156" s="57">
        <f>J156-Расчет!U173/10</f>
        <v>26.83021992732737</v>
      </c>
      <c r="L156" s="57">
        <f>K156-Расчет!U173/10</f>
        <v>13.415109963663697</v>
      </c>
      <c r="M156" s="117">
        <f>L156-Расчет!U173/10</f>
        <v>2.4868995751603507E-14</v>
      </c>
      <c r="N156" s="111">
        <f>IF(D156&gt;90,(-1)*(180*_nn2+(-1)^_nn2*ASIN(-(-1)*SIN(Расчет!D173*PI()/180)/(SQRT(_sinfi^2+(_cosfi*COS(Азимут!D156*PI()/180))^2)))*180/PI()-ACOS((_sinfi/(SQRT(_sinfi^2+(_cosfi*COS(Азимут!D156*PI()/180))^2))))*180/PI()),(-1)*(180*_nn1+(-1)^_nn1*ASIN(-(-1)*SIN(Расчет!D173*PI()/180)/(SQRT(_sinfi^2+(_cosfi*COS(Азимут!D156*PI()/180))^2)))*180/PI()+ACOS((_sinfi/(SQRT(_sinfi^2+(_cosfi*COS(Азимут!D156*PI()/180))^2))))*180/PI()))</f>
        <v>6.362088878987322</v>
      </c>
      <c r="O156" s="74">
        <f>IF(E156&gt;90,(-1)*(180*_nn2+(-1)^_nn2*ASIN(-(-1)*SIN(Расчет!D173*PI()/180)/(SQRT(_sinfi^2+(_cosfi*COS(Азимут!E156*PI()/180))^2)))*180/PI()-ACOS((_sinfi/(SQRT(_sinfi^2+(_cosfi*COS(Азимут!E156*PI()/180))^2))))*180/PI()),(-1)*(180*_nn1+(-1)^_nn1*ASIN(-(-1)*SIN(Расчет!D173*PI()/180)/(SQRT(_sinfi^2+(_cosfi*COS(Азимут!E156*PI()/180))^2)))*180/PI()+ACOS((_sinfi/(SQRT(_sinfi^2+(_cosfi*COS(Азимут!E156*PI()/180))^2))))*180/PI()))</f>
        <v>14.927428993469505</v>
      </c>
      <c r="P156" s="74">
        <f>IF(F156&gt;90,(-1)*(180*_nn2+(-1)^_nn2*ASIN(-(-1)*SIN(Расчет!D173*PI()/180)/(SQRT(_sinfi^2+(_cosfi*COS(Азимут!F156*PI()/180))^2)))*180/PI()-ACOS((_sinfi/(SQRT(_sinfi^2+(_cosfi*COS(Азимут!F156*PI()/180))^2))))*180/PI()),(-1)*(180*_nn1+(-1)^_nn1*ASIN(-(-1)*SIN(Расчет!D173*PI()/180)/(SQRT(_sinfi^2+(_cosfi*COS(Азимут!F156*PI()/180))^2)))*180/PI()+ACOS((_sinfi/(SQRT(_sinfi^2+(_cosfi*COS(Азимут!F156*PI()/180))^2))))*180/PI()))</f>
        <v>24.070475718872757</v>
      </c>
      <c r="Q156" s="73">
        <f>(-1)*(180*_nn1+(-1)^_nn1*ASIN(-(-1)*SIN(Расчет!D173*PI()/180)/(SQRT(_sinfi^2+(_cosfi*COS(Азимут!G156*PI()/180))^2)))*180/PI()+ACOS((_sinfi/(SQRT(_sinfi^2+(_cosfi*COS(Азимут!G156*PI()/180))^2))))*180/PI())</f>
        <v>32.809019400474398</v>
      </c>
      <c r="R156" s="73">
        <f>(-1)*(180*_nn1+(-1)^_nn1*ASIN(-(-1)*SIN(Расчет!D173*PI()/180)/(SQRT(_sinfi^2+(_cosfi*COS(Азимут!H156*PI()/180))^2)))*180/PI()+ACOS((_sinfi/(SQRT(_sinfi^2+(_cosfi*COS(Азимут!H156*PI()/180))^2))))*180/PI())</f>
        <v>40.330117091586885</v>
      </c>
      <c r="S156" s="73">
        <f>(-1)*(180*_nn1+(-1)^_nn1*ASIN(-(-1)*SIN(Расчет!D173*PI()/180)/(SQRT(_sinfi^2+(_cosfi*COS(Азимут!I156*PI()/180))^2)))*180/PI()+ACOS((_sinfi/(SQRT(_sinfi^2+(_cosfi*COS(Азимут!I156*PI()/180))^2))))*180/PI())</f>
        <v>46.251043962591325</v>
      </c>
      <c r="T156" s="73">
        <f>(-1)*(180*_nn1+(-1)^_nn1*ASIN(-(-1)*SIN(Расчет!D173*PI()/180)/(SQRT(_sinfi^2+(_cosfi*COS(Азимут!J156*PI()/180))^2)))*180/PI()+ACOS((_sinfi/(SQRT(_sinfi^2+(_cosfi*COS(Азимут!J156*PI()/180))^2))))*180/PI())</f>
        <v>50.568587293037666</v>
      </c>
      <c r="U156" s="73">
        <f>(-1)*(180*_nn1+(-1)^_nn1*ASIN(-(-1)*SIN(Расчет!D173*PI()/180)/(SQRT(_sinfi^2+(_cosfi*COS(Азимут!K156*PI()/180))^2)))*180/PI()+ACOS((_sinfi/(SQRT(_sinfi^2+(_cosfi*COS(Азимут!K156*PI()/180))^2))))*180/PI())</f>
        <v>53.455880128914799</v>
      </c>
      <c r="V156" s="73">
        <f>(-1)*(180*_nn1+(-1)^_nn1*ASIN(-(-1)*SIN(Расчет!D173*PI()/180)/(SQRT(_sinfi^2+(_cosfi*COS(Азимут!L156*PI()/180))^2)))*180/PI()+ACOS((_sinfi/(SQRT(_sinfi^2+(_cosfi*COS(Азимут!L156*PI()/180))^2))))*180/PI())</f>
        <v>55.101873297946554</v>
      </c>
      <c r="W156" s="110">
        <f>(-1)*(180*_nn1+(-1)^_nn1*ASIN(-(-1)*SIN(Расчет!D173*PI()/180)/(SQRT(_sinfi^2+(_cosfi*COS(Азимут!M156*PI()/180))^2)))*180/PI()+ACOS((_sinfi/(SQRT(_sinfi^2+(_cosfi*COS(Азимут!M156*PI()/180))^2))))*180/PI())</f>
        <v>55.635664217948118</v>
      </c>
    </row>
    <row r="157" spans="1:23">
      <c r="A157" s="46">
        <f>Расчет!A174</f>
        <v>153</v>
      </c>
      <c r="B157" s="3" t="str">
        <f>Расчет!B174</f>
        <v>Июнь</v>
      </c>
      <c r="C157" s="31">
        <f>Расчет!C174</f>
        <v>2</v>
      </c>
      <c r="D157" s="120">
        <f>Расчет!U174-Расчет!U174/10</f>
        <v>121.03280042261414</v>
      </c>
      <c r="E157" s="59">
        <f>D157-Расчет!U174/10</f>
        <v>107.58471148676813</v>
      </c>
      <c r="F157" s="59">
        <f>E157-Расчет!U174/10</f>
        <v>94.136622550922112</v>
      </c>
      <c r="G157" s="57">
        <f>F157-Расчет!U174/10</f>
        <v>80.688533615076096</v>
      </c>
      <c r="H157" s="57">
        <f>G157-Расчет!U174/10</f>
        <v>67.24044467923008</v>
      </c>
      <c r="I157" s="57">
        <f>H157-Расчет!U174/10</f>
        <v>53.792355743384064</v>
      </c>
      <c r="J157" s="57">
        <f>I157-Расчет!U174/10</f>
        <v>40.344266807538048</v>
      </c>
      <c r="K157" s="57">
        <f>J157-Расчет!U174/10</f>
        <v>26.896177871692032</v>
      </c>
      <c r="L157" s="57">
        <f>K157-Расчет!U174/10</f>
        <v>13.448088935846016</v>
      </c>
      <c r="M157" s="117">
        <f>L157-Расчет!U174/10</f>
        <v>0</v>
      </c>
      <c r="N157" s="111">
        <f>IF(D157&gt;90,(-1)*(180*_nn2+(-1)^_nn2*ASIN(-(-1)*SIN(Расчет!D174*PI()/180)/(SQRT(_sinfi^2+(_cosfi*COS(Азимут!D157*PI()/180))^2)))*180/PI()-ACOS((_sinfi/(SQRT(_sinfi^2+(_cosfi*COS(Азимут!D157*PI()/180))^2))))*180/PI()),(-1)*(180*_nn1+(-1)^_nn1*ASIN(-(-1)*SIN(Расчет!D174*PI()/180)/(SQRT(_sinfi^2+(_cosfi*COS(Азимут!D157*PI()/180))^2)))*180/PI()+ACOS((_sinfi/(SQRT(_sinfi^2+(_cosfi*COS(Азимут!D157*PI()/180))^2))))*180/PI()))</f>
        <v>6.350084294549788</v>
      </c>
      <c r="O157" s="74">
        <f>IF(E157&gt;90,(-1)*(180*_nn2+(-1)^_nn2*ASIN(-(-1)*SIN(Расчет!D174*PI()/180)/(SQRT(_sinfi^2+(_cosfi*COS(Азимут!E157*PI()/180))^2)))*180/PI()-ACOS((_sinfi/(SQRT(_sinfi^2+(_cosfi*COS(Азимут!E157*PI()/180))^2))))*180/PI()),(-1)*(180*_nn1+(-1)^_nn1*ASIN(-(-1)*SIN(Расчет!D174*PI()/180)/(SQRT(_sinfi^2+(_cosfi*COS(Азимут!E157*PI()/180))^2)))*180/PI()+ACOS((_sinfi/(SQRT(_sinfi^2+(_cosfi*COS(Азимут!E157*PI()/180))^2))))*180/PI()))</f>
        <v>14.922141840733104</v>
      </c>
      <c r="P157" s="74">
        <f>IF(F157&gt;90,(-1)*(180*_nn2+(-1)^_nn2*ASIN(-(-1)*SIN(Расчет!D174*PI()/180)/(SQRT(_sinfi^2+(_cosfi*COS(Азимут!F157*PI()/180))^2)))*180/PI()-ACOS((_sinfi/(SQRT(_sinfi^2+(_cosfi*COS(Азимут!F157*PI()/180))^2))))*180/PI()),(-1)*(180*_nn1+(-1)^_nn1*ASIN(-(-1)*SIN(Расчет!D174*PI()/180)/(SQRT(_sinfi^2+(_cosfi*COS(Азимут!F157*PI()/180))^2)))*180/PI()+ACOS((_sinfi/(SQRT(_sinfi^2+(_cosfi*COS(Азимут!F157*PI()/180))^2))))*180/PI()))</f>
        <v>24.089630244684372</v>
      </c>
      <c r="Q157" s="73">
        <f>(-1)*(180*_nn1+(-1)^_nn1*ASIN(-(-1)*SIN(Расчет!D174*PI()/180)/(SQRT(_sinfi^2+(_cosfi*COS(Азимут!G157*PI()/180))^2)))*180/PI()+ACOS((_sinfi/(SQRT(_sinfi^2+(_cosfi*COS(Азимут!G157*PI()/180))^2))))*180/PI())</f>
        <v>32.862310742075351</v>
      </c>
      <c r="R157" s="73">
        <f>(-1)*(180*_nn1+(-1)^_nn1*ASIN(-(-1)*SIN(Расчет!D174*PI()/180)/(SQRT(_sinfi^2+(_cosfi*COS(Азимут!H157*PI()/180))^2)))*180/PI()+ACOS((_sinfi/(SQRT(_sinfi^2+(_cosfi*COS(Азимут!H157*PI()/180))^2))))*180/PI())</f>
        <v>40.416278598192633</v>
      </c>
      <c r="S157" s="73">
        <f>(-1)*(180*_nn1+(-1)^_nn1*ASIN(-(-1)*SIN(Расчет!D174*PI()/180)/(SQRT(_sinfi^2+(_cosfi*COS(Азимут!I157*PI()/180))^2)))*180/PI()+ACOS((_sinfi/(SQRT(_sinfi^2+(_cosfi*COS(Азимут!I157*PI()/180))^2))))*180/PI())</f>
        <v>46.361992381295778</v>
      </c>
      <c r="T157" s="73">
        <f>(-1)*(180*_nn1+(-1)^_nn1*ASIN(-(-1)*SIN(Расчет!D174*PI()/180)/(SQRT(_sinfi^2+(_cosfi*COS(Азимут!J157*PI()/180))^2)))*180/PI()+ACOS((_sinfi/(SQRT(_sinfi^2+(_cosfi*COS(Азимут!J157*PI()/180))^2))))*180/PI())</f>
        <v>50.69531874268921</v>
      </c>
      <c r="U157" s="73">
        <f>(-1)*(180*_nn1+(-1)^_nn1*ASIN(-(-1)*SIN(Расчет!D174*PI()/180)/(SQRT(_sinfi^2+(_cosfi*COS(Азимут!K157*PI()/180))^2)))*180/PI()+ACOS((_sinfi/(SQRT(_sinfi^2+(_cosfi*COS(Азимут!K157*PI()/180))^2))))*180/PI())</f>
        <v>53.591470223536135</v>
      </c>
      <c r="V157" s="73">
        <f>(-1)*(180*_nn1+(-1)^_nn1*ASIN(-(-1)*SIN(Расчет!D174*PI()/180)/(SQRT(_sinfi^2+(_cosfi*COS(Азимут!L157*PI()/180))^2)))*180/PI()+ACOS((_sinfi/(SQRT(_sinfi^2+(_cosfi*COS(Азимут!L157*PI()/180))^2))))*180/PI())</f>
        <v>55.241754878670065</v>
      </c>
      <c r="W157" s="110">
        <f>(-1)*(180*_nn1+(-1)^_nn1*ASIN(-(-1)*SIN(Расчет!D174*PI()/180)/(SQRT(_sinfi^2+(_cosfi*COS(Азимут!M157*PI()/180))^2)))*180/PI()+ACOS((_sinfi/(SQRT(_sinfi^2+(_cosfi*COS(Азимут!M157*PI()/180))^2))))*180/PI())</f>
        <v>55.776805958145729</v>
      </c>
    </row>
    <row r="158" spans="1:23">
      <c r="A158" s="46">
        <f>Расчет!A175</f>
        <v>154</v>
      </c>
      <c r="B158" s="3" t="str">
        <f>Расчет!B175</f>
        <v>Июнь</v>
      </c>
      <c r="C158" s="31">
        <f>Расчет!C175</f>
        <v>3</v>
      </c>
      <c r="D158" s="120">
        <f>Расчет!U175-Расчет!U175/10</f>
        <v>121.31668826119397</v>
      </c>
      <c r="E158" s="59">
        <f>D158-Расчет!U175/10</f>
        <v>107.83705623217242</v>
      </c>
      <c r="F158" s="59">
        <f>E158-Расчет!U175/10</f>
        <v>94.357424203150856</v>
      </c>
      <c r="G158" s="57">
        <f>F158-Расчет!U175/10</f>
        <v>80.877792174129297</v>
      </c>
      <c r="H158" s="57">
        <f>G158-Расчет!U175/10</f>
        <v>67.398160145107738</v>
      </c>
      <c r="I158" s="57">
        <f>H158-Расчет!U175/10</f>
        <v>53.918528116086186</v>
      </c>
      <c r="J158" s="57">
        <f>I158-Расчет!U175/10</f>
        <v>40.438896087064634</v>
      </c>
      <c r="K158" s="57">
        <f>J158-Расчет!U175/10</f>
        <v>26.959264058043082</v>
      </c>
      <c r="L158" s="57">
        <f>K158-Расчет!U175/10</f>
        <v>13.479632029021529</v>
      </c>
      <c r="M158" s="117">
        <f>L158-Расчет!U175/10</f>
        <v>-2.4868995751603507E-14</v>
      </c>
      <c r="N158" s="111">
        <f>IF(D158&gt;90,(-1)*(180*_nn2+(-1)^_nn2*ASIN(-(-1)*SIN(Расчет!D175*PI()/180)/(SQRT(_sinfi^2+(_cosfi*COS(Азимут!D158*PI()/180))^2)))*180/PI()-ACOS((_sinfi/(SQRT(_sinfi^2+(_cosfi*COS(Азимут!D158*PI()/180))^2))))*180/PI()),(-1)*(180*_nn1+(-1)^_nn1*ASIN(-(-1)*SIN(Расчет!D175*PI()/180)/(SQRT(_sinfi^2+(_cosfi*COS(Азимут!D158*PI()/180))^2)))*180/PI()+ACOS((_sinfi/(SQRT(_sinfi^2+(_cosfi*COS(Азимут!D158*PI()/180))^2))))*180/PI()))</f>
        <v>6.3382421163348397</v>
      </c>
      <c r="O158" s="74">
        <f>IF(E158&gt;90,(-1)*(180*_nn2+(-1)^_nn2*ASIN(-(-1)*SIN(Расчет!D175*PI()/180)/(SQRT(_sinfi^2+(_cosfi*COS(Азимут!E158*PI()/180))^2)))*180/PI()-ACOS((_sinfi/(SQRT(_sinfi^2+(_cosfi*COS(Азимут!E158*PI()/180))^2))))*180/PI()),(-1)*(180*_nn1+(-1)^_nn1*ASIN(-(-1)*SIN(Расчет!D175*PI()/180)/(SQRT(_sinfi^2+(_cosfi*COS(Азимут!E158*PI()/180))^2)))*180/PI()+ACOS((_sinfi/(SQRT(_sinfi^2+(_cosfi*COS(Азимут!E158*PI()/180))^2))))*180/PI()))</f>
        <v>14.916411504738278</v>
      </c>
      <c r="P158" s="74">
        <f>IF(F158&gt;90,(-1)*(180*_nn2+(-1)^_nn2*ASIN(-(-1)*SIN(Расчет!D175*PI()/180)/(SQRT(_sinfi^2+(_cosfi*COS(Азимут!F158*PI()/180))^2)))*180/PI()-ACOS((_sinfi/(SQRT(_sinfi^2+(_cosfi*COS(Азимут!F158*PI()/180))^2))))*180/PI()),(-1)*(180*_nn1+(-1)^_nn1*ASIN(-(-1)*SIN(Расчет!D175*PI()/180)/(SQRT(_sinfi^2+(_cosfi*COS(Азимут!F158*PI()/180))^2)))*180/PI()+ACOS((_sinfi/(SQRT(_sinfi^2+(_cosfi*COS(Азимут!F158*PI()/180))^2))))*180/PI()))</f>
        <v>24.107111094846459</v>
      </c>
      <c r="Q158" s="73">
        <f>(-1)*(180*_nn1+(-1)^_nn1*ASIN(-(-1)*SIN(Расчет!D175*PI()/180)/(SQRT(_sinfi^2+(_cosfi*COS(Азимут!G158*PI()/180))^2)))*180/PI()+ACOS((_sinfi/(SQRT(_sinfi^2+(_cosfi*COS(Азимут!G158*PI()/180))^2))))*180/PI())</f>
        <v>32.912453171178214</v>
      </c>
      <c r="R158" s="73">
        <f>(-1)*(180*_nn1+(-1)^_nn1*ASIN(-(-1)*SIN(Расчет!D175*PI()/180)/(SQRT(_sinfi^2+(_cosfi*COS(Азимут!H158*PI()/180))^2)))*180/PI()+ACOS((_sinfi/(SQRT(_sinfi^2+(_cosfi*COS(Азимут!H158*PI()/180))^2))))*180/PI())</f>
        <v>40.497958572233642</v>
      </c>
      <c r="S158" s="73">
        <f>(-1)*(180*_nn1+(-1)^_nn1*ASIN(-(-1)*SIN(Расчет!D175*PI()/180)/(SQRT(_sinfi^2+(_cosfi*COS(Азимут!I158*PI()/180))^2)))*180/PI()+ACOS((_sinfi/(SQRT(_sinfi^2+(_cosfi*COS(Азимут!I158*PI()/180))^2))))*180/PI())</f>
        <v>46.467463440232706</v>
      </c>
      <c r="T158" s="73">
        <f>(-1)*(180*_nn1+(-1)^_nn1*ASIN(-(-1)*SIN(Расчет!D175*PI()/180)/(SQRT(_sinfi^2+(_cosfi*COS(Азимут!J158*PI()/180))^2)))*180/PI()+ACOS((_sinfi/(SQRT(_sinfi^2+(_cosfi*COS(Азимут!J158*PI()/180))^2))))*180/PI())</f>
        <v>50.815922296981654</v>
      </c>
      <c r="U158" s="73">
        <f>(-1)*(180*_nn1+(-1)^_nn1*ASIN(-(-1)*SIN(Расчет!D175*PI()/180)/(SQRT(_sinfi^2+(_cosfi*COS(Азимут!K158*PI()/180))^2)))*180/PI()+ACOS((_sinfi/(SQRT(_sinfi^2+(_cosfi*COS(Азимут!K158*PI()/180))^2))))*180/PI())</f>
        <v>53.720551874386814</v>
      </c>
      <c r="V158" s="73">
        <f>(-1)*(180*_nn1+(-1)^_nn1*ASIN(-(-1)*SIN(Расчет!D175*PI()/180)/(SQRT(_sinfi^2+(_cosfi*COS(Азимут!L158*PI()/180))^2)))*180/PI()+ACOS((_sinfi/(SQRT(_sinfi^2+(_cosfi*COS(Азимут!L158*PI()/180))^2))))*180/PI())</f>
        <v>55.374935944584053</v>
      </c>
      <c r="W158" s="110">
        <f>(-1)*(180*_nn1+(-1)^_nn1*ASIN(-(-1)*SIN(Расчет!D175*PI()/180)/(SQRT(_sinfi^2+(_cosfi*COS(Азимут!M158*PI()/180))^2)))*180/PI()+ACOS((_sinfi/(SQRT(_sinfi^2+(_cosfi*COS(Азимут!M158*PI()/180))^2))))*180/PI())</f>
        <v>55.911189301130747</v>
      </c>
    </row>
    <row r="159" spans="1:23">
      <c r="A159" s="46">
        <f>Расчет!A176</f>
        <v>155</v>
      </c>
      <c r="B159" s="3" t="str">
        <f>Расчет!B176</f>
        <v>Июнь</v>
      </c>
      <c r="C159" s="31">
        <f>Расчет!C176</f>
        <v>4</v>
      </c>
      <c r="D159" s="120">
        <f>Расчет!U176-Расчет!U176/10</f>
        <v>121.58736465196402</v>
      </c>
      <c r="E159" s="59">
        <f>D159-Расчет!U176/10</f>
        <v>108.07765746841247</v>
      </c>
      <c r="F159" s="59">
        <f>E159-Расчет!U176/10</f>
        <v>94.567950284860913</v>
      </c>
      <c r="G159" s="57">
        <f>F159-Расчет!U176/10</f>
        <v>81.058243101309358</v>
      </c>
      <c r="H159" s="57">
        <f>G159-Расчет!U176/10</f>
        <v>67.548535917757803</v>
      </c>
      <c r="I159" s="57">
        <f>H159-Расчет!U176/10</f>
        <v>54.038828734206248</v>
      </c>
      <c r="J159" s="57">
        <f>I159-Расчет!U176/10</f>
        <v>40.529121550654693</v>
      </c>
      <c r="K159" s="57">
        <f>J159-Расчет!U176/10</f>
        <v>27.019414367103135</v>
      </c>
      <c r="L159" s="57">
        <f>K159-Расчет!U176/10</f>
        <v>13.509707183551576</v>
      </c>
      <c r="M159" s="117">
        <f>L159-Расчет!U176/10</f>
        <v>1.7763568394002505E-14</v>
      </c>
      <c r="N159" s="111">
        <f>IF(D159&gt;90,(-1)*(180*_nn2+(-1)^_nn2*ASIN(-(-1)*SIN(Расчет!D176*PI()/180)/(SQRT(_sinfi^2+(_cosfi*COS(Азимут!D159*PI()/180))^2)))*180/PI()-ACOS((_sinfi/(SQRT(_sinfi^2+(_cosfi*COS(Азимут!D159*PI()/180))^2))))*180/PI()),(-1)*(180*_nn1+(-1)^_nn1*ASIN(-(-1)*SIN(Расчет!D176*PI()/180)/(SQRT(_sinfi^2+(_cosfi*COS(Азимут!D159*PI()/180))^2)))*180/PI()+ACOS((_sinfi/(SQRT(_sinfi^2+(_cosfi*COS(Азимут!D159*PI()/180))^2))))*180/PI()))</f>
        <v>6.3266222632497033</v>
      </c>
      <c r="O159" s="74">
        <f>IF(E159&gt;90,(-1)*(180*_nn2+(-1)^_nn2*ASIN(-(-1)*SIN(Расчет!D176*PI()/180)/(SQRT(_sinfi^2+(_cosfi*COS(Азимут!E159*PI()/180))^2)))*180/PI()-ACOS((_sinfi/(SQRT(_sinfi^2+(_cosfi*COS(Азимут!E159*PI()/180))^2))))*180/PI()),(-1)*(180*_nn1+(-1)^_nn1*ASIN(-(-1)*SIN(Расчет!D176*PI()/180)/(SQRT(_sinfi^2+(_cosfi*COS(Азимут!E159*PI()/180))^2)))*180/PI()+ACOS((_sinfi/(SQRT(_sinfi^2+(_cosfi*COS(Азимут!E159*PI()/180))^2))))*180/PI()))</f>
        <v>14.910331798777207</v>
      </c>
      <c r="P159" s="74">
        <f>IF(F159&gt;90,(-1)*(180*_nn2+(-1)^_nn2*ASIN(-(-1)*SIN(Расчет!D176*PI()/180)/(SQRT(_sinfi^2+(_cosfi*COS(Азимут!F159*PI()/180))^2)))*180/PI()-ACOS((_sinfi/(SQRT(_sinfi^2+(_cosfi*COS(Азимут!F159*PI()/180))^2))))*180/PI()),(-1)*(180*_nn1+(-1)^_nn1*ASIN(-(-1)*SIN(Расчет!D176*PI()/180)/(SQRT(_sinfi^2+(_cosfi*COS(Азимут!F159*PI()/180))^2)))*180/PI()+ACOS((_sinfi/(SQRT(_sinfi^2+(_cosfi*COS(Азимут!F159*PI()/180))^2))))*180/PI()))</f>
        <v>24.123008154986138</v>
      </c>
      <c r="Q159" s="73">
        <f>(-1)*(180*_nn1+(-1)^_nn1*ASIN(-(-1)*SIN(Расчет!D176*PI()/180)/(SQRT(_sinfi^2+(_cosfi*COS(Азимут!G159*PI()/180))^2)))*180/PI()+ACOS((_sinfi/(SQRT(_sinfi^2+(_cosfi*COS(Азимут!G159*PI()/180))^2))))*180/PI())</f>
        <v>32.959500439458452</v>
      </c>
      <c r="R159" s="73">
        <f>(-1)*(180*_nn1+(-1)^_nn1*ASIN(-(-1)*SIN(Расчет!D176*PI()/180)/(SQRT(_sinfi^2+(_cosfi*COS(Азимут!H159*PI()/180))^2)))*180/PI()+ACOS((_sinfi/(SQRT(_sinfi^2+(_cosfi*COS(Азимут!H159*PI()/180))^2))))*180/PI())</f>
        <v>40.575165701258356</v>
      </c>
      <c r="S159" s="73">
        <f>(-1)*(180*_nn1+(-1)^_nn1*ASIN(-(-1)*SIN(Расчет!D176*PI()/180)/(SQRT(_sinfi^2+(_cosfi*COS(Азимут!I159*PI()/180))^2)))*180/PI()+ACOS((_sinfi/(SQRT(_sinfi^2+(_cosfi*COS(Азимут!I159*PI()/180))^2))))*180/PI())</f>
        <v>46.567431238384415</v>
      </c>
      <c r="T159" s="73">
        <f>(-1)*(180*_nn1+(-1)^_nn1*ASIN(-(-1)*SIN(Расчет!D176*PI()/180)/(SQRT(_sinfi^2+(_cosfi*COS(Азимут!J159*PI()/180))^2)))*180/PI()+ACOS((_sinfi/(SQRT(_sinfi^2+(_cosfi*COS(Азимут!J159*PI()/180))^2))))*180/PI())</f>
        <v>50.930352375629695</v>
      </c>
      <c r="U159" s="73">
        <f>(-1)*(180*_nn1+(-1)^_nn1*ASIN(-(-1)*SIN(Расчет!D176*PI()/180)/(SQRT(_sinfi^2+(_cosfi*COS(Азимут!K159*PI()/180))^2)))*180/PI()+ACOS((_sinfi/(SQRT(_sinfi^2+(_cosfi*COS(Азимут!K159*PI()/180))^2))))*180/PI())</f>
        <v>53.84307056680484</v>
      </c>
      <c r="V159" s="73">
        <f>(-1)*(180*_nn1+(-1)^_nn1*ASIN(-(-1)*SIN(Расчет!D176*PI()/180)/(SQRT(_sinfi^2+(_cosfi*COS(Азимут!L159*PI()/180))^2)))*180/PI()+ACOS((_sinfi/(SQRT(_sinfi^2+(_cosfi*COS(Азимут!L159*PI()/180))^2))))*180/PI())</f>
        <v>55.501358716488198</v>
      </c>
      <c r="W159" s="110">
        <f>(-1)*(180*_nn1+(-1)^_nn1*ASIN(-(-1)*SIN(Расчет!D176*PI()/180)/(SQRT(_sinfi^2+(_cosfi*COS(Азимут!M159*PI()/180))^2)))*180/PI()+ACOS((_sinfi/(SQRT(_sinfi^2+(_cosfi*COS(Азимут!M159*PI()/180))^2))))*180/PI())</f>
        <v>56.038755715311424</v>
      </c>
    </row>
    <row r="160" spans="1:23">
      <c r="A160" s="46">
        <f>Расчет!A177</f>
        <v>156</v>
      </c>
      <c r="B160" s="3" t="str">
        <f>Расчет!B177</f>
        <v>Июнь</v>
      </c>
      <c r="C160" s="31">
        <f>Расчет!C177</f>
        <v>5</v>
      </c>
      <c r="D160" s="120">
        <f>Расчет!U177-Расчет!U177/10</f>
        <v>121.84454706084176</v>
      </c>
      <c r="E160" s="59">
        <f>D160-Расчет!U177/10</f>
        <v>108.30626405408157</v>
      </c>
      <c r="F160" s="59">
        <f>E160-Расчет!U177/10</f>
        <v>94.767981047321371</v>
      </c>
      <c r="G160" s="57">
        <f>F160-Расчет!U177/10</f>
        <v>81.229698040561175</v>
      </c>
      <c r="H160" s="57">
        <f>G160-Расчет!U177/10</f>
        <v>67.691415033800979</v>
      </c>
      <c r="I160" s="57">
        <f>H160-Расчет!U177/10</f>
        <v>54.153132027040783</v>
      </c>
      <c r="J160" s="57">
        <f>I160-Расчет!U177/10</f>
        <v>40.614849020280587</v>
      </c>
      <c r="K160" s="57">
        <f>J160-Расчет!U177/10</f>
        <v>27.076566013520392</v>
      </c>
      <c r="L160" s="57">
        <f>K160-Расчет!U177/10</f>
        <v>13.538283006760196</v>
      </c>
      <c r="M160" s="117">
        <f>L160-Расчет!U177/10</f>
        <v>0</v>
      </c>
      <c r="N160" s="111">
        <f>IF(D160&gt;90,(-1)*(180*_nn2+(-1)^_nn2*ASIN(-(-1)*SIN(Расчет!D177*PI()/180)/(SQRT(_sinfi^2+(_cosfi*COS(Азимут!D160*PI()/180))^2)))*180/PI()-ACOS((_sinfi/(SQRT(_sinfi^2+(_cosfi*COS(Азимут!D160*PI()/180))^2))))*180/PI()),(-1)*(180*_nn1+(-1)^_nn1*ASIN(-(-1)*SIN(Расчет!D177*PI()/180)/(SQRT(_sinfi^2+(_cosfi*COS(Азимут!D160*PI()/180))^2)))*180/PI()+ACOS((_sinfi/(SQRT(_sinfi^2+(_cosfi*COS(Азимут!D160*PI()/180))^2))))*180/PI()))</f>
        <v>6.3152837222136213</v>
      </c>
      <c r="O160" s="74">
        <f>IF(E160&gt;90,(-1)*(180*_nn2+(-1)^_nn2*ASIN(-(-1)*SIN(Расчет!D177*PI()/180)/(SQRT(_sinfi^2+(_cosfi*COS(Азимут!E160*PI()/180))^2)))*180/PI()-ACOS((_sinfi/(SQRT(_sinfi^2+(_cosfi*COS(Азимут!E160*PI()/180))^2))))*180/PI()),(-1)*(180*_nn1+(-1)^_nn1*ASIN(-(-1)*SIN(Расчет!D177*PI()/180)/(SQRT(_sinfi^2+(_cosfi*COS(Азимут!E160*PI()/180))^2)))*180/PI()+ACOS((_sinfi/(SQRT(_sinfi^2+(_cosfi*COS(Азимут!E160*PI()/180))^2))))*180/PI()))</f>
        <v>14.903995563375844</v>
      </c>
      <c r="P160" s="74">
        <f>IF(F160&gt;90,(-1)*(180*_nn2+(-1)^_nn2*ASIN(-(-1)*SIN(Расчет!D177*PI()/180)/(SQRT(_sinfi^2+(_cosfi*COS(Азимут!F160*PI()/180))^2)))*180/PI()-ACOS((_sinfi/(SQRT(_sinfi^2+(_cosfi*COS(Азимут!F160*PI()/180))^2))))*180/PI()),(-1)*(180*_nn1+(-1)^_nn1*ASIN(-(-1)*SIN(Расчет!D177*PI()/180)/(SQRT(_sinfi^2+(_cosfi*COS(Азимут!F160*PI()/180))^2)))*180/PI()+ACOS((_sinfi/(SQRT(_sinfi^2+(_cosfi*COS(Азимут!F160*PI()/180))^2))))*180/PI()))</f>
        <v>24.137411177255842</v>
      </c>
      <c r="Q160" s="73">
        <f>(-1)*(180*_nn1+(-1)^_nn1*ASIN(-(-1)*SIN(Расчет!D177*PI()/180)/(SQRT(_sinfi^2+(_cosfi*COS(Азимут!G160*PI()/180))^2)))*180/PI()+ACOS((_sinfi/(SQRT(_sinfi^2+(_cosfi*COS(Азимут!G160*PI()/180))^2))))*180/PI())</f>
        <v>33.003507261217948</v>
      </c>
      <c r="R160" s="73">
        <f>(-1)*(180*_nn1+(-1)^_nn1*ASIN(-(-1)*SIN(Расчет!D177*PI()/180)/(SQRT(_sinfi^2+(_cosfi*COS(Азимут!H160*PI()/180))^2)))*180/PI()+ACOS((_sinfi/(SQRT(_sinfi^2+(_cosfi*COS(Азимут!H160*PI()/180))^2))))*180/PI())</f>
        <v>40.647910458249214</v>
      </c>
      <c r="S160" s="73">
        <f>(-1)*(180*_nn1+(-1)^_nn1*ASIN(-(-1)*SIN(Расчет!D177*PI()/180)/(SQRT(_sinfi^2+(_cosfi*COS(Азимут!I160*PI()/180))^2)))*180/PI()+ACOS((_sinfi/(SQRT(_sinfi^2+(_cosfi*COS(Азимут!I160*PI()/180))^2))))*180/PI())</f>
        <v>46.661872140237847</v>
      </c>
      <c r="T160" s="73">
        <f>(-1)*(180*_nn1+(-1)^_nn1*ASIN(-(-1)*SIN(Расчет!D177*PI()/180)/(SQRT(_sinfi^2+(_cosfi*COS(Азимут!J160*PI()/180))^2)))*180/PI()+ACOS((_sinfi/(SQRT(_sinfi^2+(_cosfi*COS(Азимут!J160*PI()/180))^2))))*180/PI())</f>
        <v>51.038565902750634</v>
      </c>
      <c r="U160" s="73">
        <f>(-1)*(180*_nn1+(-1)^_nn1*ASIN(-(-1)*SIN(Расчет!D177*PI()/180)/(SQRT(_sinfi^2+(_cosfi*COS(Азимут!K160*PI()/180))^2)))*180/PI()+ACOS((_sinfi/(SQRT(_sinfi^2+(_cosfi*COS(Азимут!K160*PI()/180))^2))))*180/PI())</f>
        <v>53.958974383813711</v>
      </c>
      <c r="V160" s="73">
        <f>(-1)*(180*_nn1+(-1)^_nn1*ASIN(-(-1)*SIN(Расчет!D177*PI()/180)/(SQRT(_sinfi^2+(_cosfi*COS(Азимут!L160*PI()/180))^2)))*180/PI()+ACOS((_sinfi/(SQRT(_sinfi^2+(_cosfi*COS(Азимут!L160*PI()/180))^2))))*180/PI())</f>
        <v>55.620968035596832</v>
      </c>
      <c r="W160" s="110">
        <f>(-1)*(180*_nn1+(-1)^_nn1*ASIN(-(-1)*SIN(Расчет!D177*PI()/180)/(SQRT(_sinfi^2+(_cosfi*COS(Азимут!M160*PI()/180))^2)))*180/PI()+ACOS((_sinfi/(SQRT(_sinfi^2+(_cosfi*COS(Азимут!M160*PI()/180))^2))))*180/PI())</f>
        <v>56.159449291336983</v>
      </c>
    </row>
    <row r="161" spans="1:23">
      <c r="A161" s="46">
        <f>Расчет!A178</f>
        <v>157</v>
      </c>
      <c r="B161" s="3" t="str">
        <f>Расчет!B178</f>
        <v>Июнь</v>
      </c>
      <c r="C161" s="31">
        <f>Расчет!C178</f>
        <v>6</v>
      </c>
      <c r="D161" s="120">
        <f>Расчет!U178-Расчет!U178/10</f>
        <v>122.0879600946747</v>
      </c>
      <c r="E161" s="59">
        <f>D161-Расчет!U178/10</f>
        <v>108.5226311952664</v>
      </c>
      <c r="F161" s="59">
        <f>E161-Расчет!U178/10</f>
        <v>94.957302295858099</v>
      </c>
      <c r="G161" s="57">
        <f>F161-Расчет!U178/10</f>
        <v>81.391973396449799</v>
      </c>
      <c r="H161" s="57">
        <f>G161-Расчет!U178/10</f>
        <v>67.826644497041499</v>
      </c>
      <c r="I161" s="57">
        <f>H161-Расчет!U178/10</f>
        <v>54.2613155976332</v>
      </c>
      <c r="J161" s="57">
        <f>I161-Расчет!U178/10</f>
        <v>40.6959866982249</v>
      </c>
      <c r="K161" s="57">
        <f>J161-Расчет!U178/10</f>
        <v>27.1306577988166</v>
      </c>
      <c r="L161" s="57">
        <f>K161-Расчет!U178/10</f>
        <v>13.5653288994083</v>
      </c>
      <c r="M161" s="117">
        <f>L161-Расчет!U178/10</f>
        <v>0</v>
      </c>
      <c r="N161" s="111">
        <f>IF(D161&gt;90,(-1)*(180*_nn2+(-1)^_nn2*ASIN(-(-1)*SIN(Расчет!D178*PI()/180)/(SQRT(_sinfi^2+(_cosfi*COS(Азимут!D161*PI()/180))^2)))*180/PI()-ACOS((_sinfi/(SQRT(_sinfi^2+(_cosfi*COS(Азимут!D161*PI()/180))^2))))*180/PI()),(-1)*(180*_nn1+(-1)^_nn1*ASIN(-(-1)*SIN(Расчет!D178*PI()/180)/(SQRT(_sinfi^2+(_cosfi*COS(Азимут!D161*PI()/180))^2)))*180/PI()+ACOS((_sinfi/(SQRT(_sinfi^2+(_cosfi*COS(Азимут!D161*PI()/180))^2))))*180/PI()))</f>
        <v>6.3042842692766783</v>
      </c>
      <c r="O161" s="74">
        <f>IF(E161&gt;90,(-1)*(180*_nn2+(-1)^_nn2*ASIN(-(-1)*SIN(Расчет!D178*PI()/180)/(SQRT(_sinfi^2+(_cosfi*COS(Азимут!E161*PI()/180))^2)))*180/PI()-ACOS((_sinfi/(SQRT(_sinfi^2+(_cosfi*COS(Азимут!E161*PI()/180))^2))))*180/PI()),(-1)*(180*_nn1+(-1)^_nn1*ASIN(-(-1)*SIN(Расчет!D178*PI()/180)/(SQRT(_sinfi^2+(_cosfi*COS(Азимут!E161*PI()/180))^2)))*180/PI()+ACOS((_sinfi/(SQRT(_sinfi^2+(_cosfi*COS(Азимут!E161*PI()/180))^2))))*180/PI()))</f>
        <v>14.897494175682425</v>
      </c>
      <c r="P161" s="74">
        <f>IF(F161&gt;90,(-1)*(180*_nn2+(-1)^_nn2*ASIN(-(-1)*SIN(Расчет!D178*PI()/180)/(SQRT(_sinfi^2+(_cosfi*COS(Азимут!F161*PI()/180))^2)))*180/PI()-ACOS((_sinfi/(SQRT(_sinfi^2+(_cosfi*COS(Азимут!F161*PI()/180))^2))))*180/PI()),(-1)*(180*_nn1+(-1)^_nn1*ASIN(-(-1)*SIN(Расчет!D178*PI()/180)/(SQRT(_sinfi^2+(_cosfi*COS(Азимут!F161*PI()/180))^2)))*180/PI()+ACOS((_sinfi/(SQRT(_sinfi^2+(_cosfi*COS(Азимут!F161*PI()/180))^2))))*180/PI()))</f>
        <v>24.150409228603536</v>
      </c>
      <c r="Q161" s="73">
        <f>(-1)*(180*_nn1+(-1)^_nn1*ASIN(-(-1)*SIN(Расчет!D178*PI()/180)/(SQRT(_sinfi^2+(_cosfi*COS(Азимут!G161*PI()/180))^2)))*180/PI()+ACOS((_sinfi/(SQRT(_sinfi^2+(_cosfi*COS(Азимут!G161*PI()/180))^2))))*180/PI())</f>
        <v>33.044528877761365</v>
      </c>
      <c r="R161" s="73">
        <f>(-1)*(180*_nn1+(-1)^_nn1*ASIN(-(-1)*SIN(Расчет!D178*PI()/180)/(SQRT(_sinfi^2+(_cosfi*COS(Азимут!H161*PI()/180))^2)))*180/PI()+ACOS((_sinfi/(SQRT(_sinfi^2+(_cosfi*COS(Азимут!H161*PI()/180))^2))))*180/PI())</f>
        <v>40.716204860741357</v>
      </c>
      <c r="S161" s="73">
        <f>(-1)*(180*_nn1+(-1)^_nn1*ASIN(-(-1)*SIN(Расчет!D178*PI()/180)/(SQRT(_sinfi^2+(_cosfi*COS(Азимут!I161*PI()/180))^2)))*180/PI()+ACOS((_sinfi/(SQRT(_sinfi^2+(_cosfi*COS(Азимут!I161*PI()/180))^2))))*180/PI())</f>
        <v>46.750764695831464</v>
      </c>
      <c r="T161" s="73">
        <f>(-1)*(180*_nn1+(-1)^_nn1*ASIN(-(-1)*SIN(Расчет!D178*PI()/180)/(SQRT(_sinfi^2+(_cosfi*COS(Азимут!J161*PI()/180))^2)))*180/PI()+ACOS((_sinfi/(SQRT(_sinfi^2+(_cosfi*COS(Азимут!J161*PI()/180))^2))))*180/PI())</f>
        <v>51.14052231995629</v>
      </c>
      <c r="U161" s="73">
        <f>(-1)*(180*_nn1+(-1)^_nn1*ASIN(-(-1)*SIN(Расчет!D178*PI()/180)/(SQRT(_sinfi^2+(_cosfi*COS(Азимут!K161*PI()/180))^2)))*180/PI()+ACOS((_sinfi/(SQRT(_sinfi^2+(_cosfi*COS(Азимут!K161*PI()/180))^2))))*180/PI())</f>
        <v>54.068214061791537</v>
      </c>
      <c r="V161" s="73">
        <f>(-1)*(180*_nn1+(-1)^_nn1*ASIN(-(-1)*SIN(Расчет!D178*PI()/180)/(SQRT(_sinfi^2+(_cosfi*COS(Азимут!L161*PI()/180))^2)))*180/PI()+ACOS((_sinfi/(SQRT(_sinfi^2+(_cosfi*COS(Азимут!L161*PI()/180))^2))))*180/PI())</f>
        <v>55.733711435217401</v>
      </c>
      <c r="W161" s="110">
        <f>(-1)*(180*_nn1+(-1)^_nn1*ASIN(-(-1)*SIN(Расчет!D178*PI()/180)/(SQRT(_sinfi^2+(_cosfi*COS(Азимут!M161*PI()/180))^2)))*180/PI()+ACOS((_sinfi/(SQRT(_sinfi^2+(_cosfi*COS(Азимут!M161*PI()/180))^2))))*180/PI())</f>
        <v>56.273216817632687</v>
      </c>
    </row>
    <row r="162" spans="1:23">
      <c r="A162" s="46">
        <f>Расчет!A179</f>
        <v>158</v>
      </c>
      <c r="B162" s="3" t="str">
        <f>Расчет!B179</f>
        <v>Июнь</v>
      </c>
      <c r="C162" s="31">
        <f>Расчет!C179</f>
        <v>7</v>
      </c>
      <c r="D162" s="120">
        <f>Расчет!U179-Расчет!U179/10</f>
        <v>122.31733666870763</v>
      </c>
      <c r="E162" s="59">
        <f>D162-Расчет!U179/10</f>
        <v>108.72652148329567</v>
      </c>
      <c r="F162" s="59">
        <f>E162-Расчет!U179/10</f>
        <v>95.135706297883715</v>
      </c>
      <c r="G162" s="57">
        <f>F162-Расчет!U179/10</f>
        <v>81.54489111247176</v>
      </c>
      <c r="H162" s="57">
        <f>G162-Расчет!U179/10</f>
        <v>67.954075927059804</v>
      </c>
      <c r="I162" s="57">
        <f>H162-Расчет!U179/10</f>
        <v>54.363260741647849</v>
      </c>
      <c r="J162" s="57">
        <f>I162-Расчет!U179/10</f>
        <v>40.772445556235894</v>
      </c>
      <c r="K162" s="57">
        <f>J162-Расчет!U179/10</f>
        <v>27.181630370823935</v>
      </c>
      <c r="L162" s="57">
        <f>K162-Расчет!U179/10</f>
        <v>13.590815185411977</v>
      </c>
      <c r="M162" s="117">
        <f>L162-Расчет!U179/10</f>
        <v>1.7763568394002505E-14</v>
      </c>
      <c r="N162" s="111">
        <f>IF(D162&gt;90,(-1)*(180*_nn2+(-1)^_nn2*ASIN(-(-1)*SIN(Расчет!D179*PI()/180)/(SQRT(_sinfi^2+(_cosfi*COS(Азимут!D162*PI()/180))^2)))*180/PI()-ACOS((_sinfi/(SQRT(_sinfi^2+(_cosfi*COS(Азимут!D162*PI()/180))^2))))*180/PI()),(-1)*(180*_nn1+(-1)^_nn1*ASIN(-(-1)*SIN(Расчет!D179*PI()/180)/(SQRT(_sinfi^2+(_cosfi*COS(Азимут!D162*PI()/180))^2)))*180/PI()+ACOS((_sinfi/(SQRT(_sinfi^2+(_cosfi*COS(Азимут!D162*PI()/180))^2))))*180/PI()))</f>
        <v>6.2936801847818913</v>
      </c>
      <c r="O162" s="74">
        <f>IF(E162&gt;90,(-1)*(180*_nn2+(-1)^_nn2*ASIN(-(-1)*SIN(Расчет!D179*PI()/180)/(SQRT(_sinfi^2+(_cosfi*COS(Азимут!E162*PI()/180))^2)))*180/PI()-ACOS((_sinfi/(SQRT(_sinfi^2+(_cosfi*COS(Азимут!E162*PI()/180))^2))))*180/PI()),(-1)*(180*_nn1+(-1)^_nn1*ASIN(-(-1)*SIN(Расчет!D179*PI()/180)/(SQRT(_sinfi^2+(_cosfi*COS(Азимут!E162*PI()/180))^2)))*180/PI()+ACOS((_sinfi/(SQRT(_sinfi^2+(_cosfi*COS(Азимут!E162*PI()/180))^2))))*180/PI()))</f>
        <v>14.890917046513351</v>
      </c>
      <c r="P162" s="74">
        <f>IF(F162&gt;90,(-1)*(180*_nn2+(-1)^_nn2*ASIN(-(-1)*SIN(Расчет!D179*PI()/180)/(SQRT(_sinfi^2+(_cosfi*COS(Азимут!F162*PI()/180))^2)))*180/PI()-ACOS((_sinfi/(SQRT(_sinfi^2+(_cosfi*COS(Азимут!F162*PI()/180))^2))))*180/PI()),(-1)*(180*_nn1+(-1)^_nn1*ASIN(-(-1)*SIN(Расчет!D179*PI()/180)/(SQRT(_sinfi^2+(_cosfi*COS(Азимут!F162*PI()/180))^2)))*180/PI()+ACOS((_sinfi/(SQRT(_sinfi^2+(_cosfi*COS(Азимут!F162*PI()/180))^2))))*180/PI()))</f>
        <v>24.162090120597981</v>
      </c>
      <c r="Q162" s="73">
        <f>(-1)*(180*_nn1+(-1)^_nn1*ASIN(-(-1)*SIN(Расчет!D179*PI()/180)/(SQRT(_sinfi^2+(_cosfi*COS(Азимут!G162*PI()/180))^2)))*180/PI()+ACOS((_sinfi/(SQRT(_sinfi^2+(_cosfi*COS(Азимут!G162*PI()/180))^2))))*180/PI())</f>
        <v>33.082620602042908</v>
      </c>
      <c r="R162" s="73">
        <f>(-1)*(180*_nn1+(-1)^_nn1*ASIN(-(-1)*SIN(Расчет!D179*PI()/180)/(SQRT(_sinfi^2+(_cosfi*COS(Азимут!H162*PI()/180))^2)))*180/PI()+ACOS((_sinfi/(SQRT(_sinfi^2+(_cosfi*COS(Азимут!H162*PI()/180))^2))))*180/PI())</f>
        <v>40.7800622145011</v>
      </c>
      <c r="S162" s="73">
        <f>(-1)*(180*_nn1+(-1)^_nn1*ASIN(-(-1)*SIN(Расчет!D179*PI()/180)/(SQRT(_sinfi^2+(_cosfi*COS(Азимут!I162*PI()/180))^2)))*180/PI()+ACOS((_sinfi/(SQRT(_sinfi^2+(_cosfi*COS(Азимут!I162*PI()/180))^2))))*180/PI())</f>
        <v>46.834089550847835</v>
      </c>
      <c r="T162" s="73">
        <f>(-1)*(180*_nn1+(-1)^_nn1*ASIN(-(-1)*SIN(Расчет!D179*PI()/180)/(SQRT(_sinfi^2+(_cosfi*COS(Азимут!J162*PI()/180))^2)))*180/PI()+ACOS((_sinfi/(SQRT(_sinfi^2+(_cosfi*COS(Азимут!J162*PI()/180))^2))))*180/PI())</f>
        <v>51.236183593370328</v>
      </c>
      <c r="U162" s="73">
        <f>(-1)*(180*_nn1+(-1)^_nn1*ASIN(-(-1)*SIN(Расчет!D179*PI()/180)/(SQRT(_sinfi^2+(_cosfi*COS(Азимут!K162*PI()/180))^2)))*180/PI()+ACOS((_sinfi/(SQRT(_sinfi^2+(_cosfi*COS(Азимут!K162*PI()/180))^2))))*180/PI())</f>
        <v>54.170743042248972</v>
      </c>
      <c r="V162" s="73">
        <f>(-1)*(180*_nn1+(-1)^_nn1*ASIN(-(-1)*SIN(Расчет!D179*PI()/180)/(SQRT(_sinfi^2+(_cosfi*COS(Азимут!L162*PI()/180))^2)))*180/PI()+ACOS((_sinfi/(SQRT(_sinfi^2+(_cosfi*COS(Азимут!L162*PI()/180))^2))))*180/PI())</f>
        <v>55.839539209605476</v>
      </c>
      <c r="W162" s="110">
        <f>(-1)*(180*_nn1+(-1)^_nn1*ASIN(-(-1)*SIN(Расчет!D179*PI()/180)/(SQRT(_sinfi^2+(_cosfi*COS(Азимут!M162*PI()/180))^2)))*180/PI()+ACOS((_sinfi/(SQRT(_sinfi^2+(_cosfi*COS(Азимут!M162*PI()/180))^2))))*180/PI())</f>
        <v>56.380007853430072</v>
      </c>
    </row>
    <row r="163" spans="1:23">
      <c r="A163" s="46">
        <f>Расчет!A180</f>
        <v>159</v>
      </c>
      <c r="B163" s="3" t="str">
        <f>Расчет!B180</f>
        <v>Июнь</v>
      </c>
      <c r="C163" s="31">
        <f>Расчет!C180</f>
        <v>8</v>
      </c>
      <c r="D163" s="120">
        <f>Расчет!U180-Расчет!U180/10</f>
        <v>122.53241919422223</v>
      </c>
      <c r="E163" s="59">
        <f>D163-Расчет!U180/10</f>
        <v>108.91770595041976</v>
      </c>
      <c r="F163" s="59">
        <f>E163-Расчет!U180/10</f>
        <v>95.302992706617289</v>
      </c>
      <c r="G163" s="57">
        <f>F163-Расчет!U180/10</f>
        <v>81.688279462814819</v>
      </c>
      <c r="H163" s="57">
        <f>G163-Расчет!U180/10</f>
        <v>68.073566219012349</v>
      </c>
      <c r="I163" s="57">
        <f>H163-Расчет!U180/10</f>
        <v>54.458852975209879</v>
      </c>
      <c r="J163" s="57">
        <f>I163-Расчет!U180/10</f>
        <v>40.844139731407409</v>
      </c>
      <c r="K163" s="57">
        <f>J163-Расчет!U180/10</f>
        <v>27.22942648760494</v>
      </c>
      <c r="L163" s="57">
        <f>K163-Расчет!U180/10</f>
        <v>13.61471324380247</v>
      </c>
      <c r="M163" s="117">
        <f>L163-Расчет!U180/10</f>
        <v>0</v>
      </c>
      <c r="N163" s="111">
        <f>IF(D163&gt;90,(-1)*(180*_nn2+(-1)^_nn2*ASIN(-(-1)*SIN(Расчет!D180*PI()/180)/(SQRT(_sinfi^2+(_cosfi*COS(Азимут!D163*PI()/180))^2)))*180/PI()-ACOS((_sinfi/(SQRT(_sinfi^2+(_cosfi*COS(Азимут!D163*PI()/180))^2))))*180/PI()),(-1)*(180*_nn1+(-1)^_nn1*ASIN(-(-1)*SIN(Расчет!D180*PI()/180)/(SQRT(_sinfi^2+(_cosfi*COS(Азимут!D163*PI()/180))^2)))*180/PI()+ACOS((_sinfi/(SQRT(_sinfi^2+(_cosfi*COS(Азимут!D163*PI()/180))^2))))*180/PI()))</f>
        <v>6.2835259647298187</v>
      </c>
      <c r="O163" s="74">
        <f>IF(E163&gt;90,(-1)*(180*_nn2+(-1)^_nn2*ASIN(-(-1)*SIN(Расчет!D180*PI()/180)/(SQRT(_sinfi^2+(_cosfi*COS(Азимут!E163*PI()/180))^2)))*180/PI()-ACOS((_sinfi/(SQRT(_sinfi^2+(_cosfi*COS(Азимут!E163*PI()/180))^2))))*180/PI()),(-1)*(180*_nn1+(-1)^_nn1*ASIN(-(-1)*SIN(Расчет!D180*PI()/180)/(SQRT(_sinfi^2+(_cosfi*COS(Азимут!E163*PI()/180))^2)))*180/PI()+ACOS((_sinfi/(SQRT(_sinfi^2+(_cosfi*COS(Азимут!E163*PI()/180))^2))))*180/PI()))</f>
        <v>14.88435110904652</v>
      </c>
      <c r="P163" s="74">
        <f>IF(F163&gt;90,(-1)*(180*_nn2+(-1)^_nn2*ASIN(-(-1)*SIN(Расчет!D180*PI()/180)/(SQRT(_sinfi^2+(_cosfi*COS(Азимут!F163*PI()/180))^2)))*180/PI()-ACOS((_sinfi/(SQRT(_sinfi^2+(_cosfi*COS(Азимут!F163*PI()/180))^2))))*180/PI()),(-1)*(180*_nn1+(-1)^_nn1*ASIN(-(-1)*SIN(Расчет!D180*PI()/180)/(SQRT(_sinfi^2+(_cosfi*COS(Азимут!F163*PI()/180))^2)))*180/PI()+ACOS((_sinfi/(SQRT(_sinfi^2+(_cosfi*COS(Азимут!F163*PI()/180))^2))))*180/PI()))</f>
        <v>24.172539825620021</v>
      </c>
      <c r="Q163" s="73">
        <f>(-1)*(180*_nn1+(-1)^_nn1*ASIN(-(-1)*SIN(Расчет!D180*PI()/180)/(SQRT(_sinfi^2+(_cosfi*COS(Азимут!G163*PI()/180))^2)))*180/PI()+ACOS((_sinfi/(SQRT(_sinfi^2+(_cosfi*COS(Азимут!G163*PI()/180))^2))))*180/PI())</f>
        <v>33.117837347678488</v>
      </c>
      <c r="R163" s="73">
        <f>(-1)*(180*_nn1+(-1)^_nn1*ASIN(-(-1)*SIN(Расчет!D180*PI()/180)/(SQRT(_sinfi^2+(_cosfi*COS(Азимут!H163*PI()/180))^2)))*180/PI()+ACOS((_sinfi/(SQRT(_sinfi^2+(_cosfi*COS(Азимут!H163*PI()/180))^2))))*180/PI())</f>
        <v>40.839496844292427</v>
      </c>
      <c r="S163" s="73">
        <f>(-1)*(180*_nn1+(-1)^_nn1*ASIN(-(-1)*SIN(Расчет!D180*PI()/180)/(SQRT(_sinfi^2+(_cosfi*COS(Азимут!I163*PI()/180))^2)))*180/PI()+ACOS((_sinfi/(SQRT(_sinfi^2+(_cosfi*COS(Азимут!I163*PI()/180))^2))))*180/PI())</f>
        <v>46.911829347901516</v>
      </c>
      <c r="T163" s="73">
        <f>(-1)*(180*_nn1+(-1)^_nn1*ASIN(-(-1)*SIN(Расчет!D180*PI()/180)/(SQRT(_sinfi^2+(_cosfi*COS(Азимут!J163*PI()/180))^2)))*180/PI()+ACOS((_sinfi/(SQRT(_sinfi^2+(_cosfi*COS(Азимут!J163*PI()/180))^2))))*180/PI())</f>
        <v>51.325514214898618</v>
      </c>
      <c r="U163" s="73">
        <f>(-1)*(180*_nn1+(-1)^_nn1*ASIN(-(-1)*SIN(Расчет!D180*PI()/180)/(SQRT(_sinfi^2+(_cosfi*COS(Азимут!K163*PI()/180))^2)))*180/PI()+ACOS((_sinfi/(SQRT(_sinfi^2+(_cosfi*COS(Азимут!K163*PI()/180))^2))))*180/PI())</f>
        <v>54.266517519650506</v>
      </c>
      <c r="V163" s="73">
        <f>(-1)*(180*_nn1+(-1)^_nn1*ASIN(-(-1)*SIN(Расчет!D180*PI()/180)/(SQRT(_sinfi^2+(_cosfi*COS(Азимут!L163*PI()/180))^2)))*180/PI()+ACOS((_sinfi/(SQRT(_sinfi^2+(_cosfi*COS(Азимут!L163*PI()/180))^2))))*180/PI())</f>
        <v>55.938404479769616</v>
      </c>
      <c r="W163" s="110">
        <f>(-1)*(180*_nn1+(-1)^_nn1*ASIN(-(-1)*SIN(Расчет!D180*PI()/180)/(SQRT(_sinfi^2+(_cosfi*COS(Азимут!M163*PI()/180))^2)))*180/PI()+ACOS((_sinfi/(SQRT(_sinfi^2+(_cosfi*COS(Азимут!M163*PI()/180))^2))))*180/PI())</f>
        <v>56.479774799025904</v>
      </c>
    </row>
    <row r="164" spans="1:23">
      <c r="A164" s="46">
        <f>Расчет!A181</f>
        <v>160</v>
      </c>
      <c r="B164" s="3" t="str">
        <f>Расчет!B181</f>
        <v>Июнь</v>
      </c>
      <c r="C164" s="31">
        <f>Расчет!C181</f>
        <v>9</v>
      </c>
      <c r="D164" s="120">
        <f>Расчет!U181-Расчет!U181/10</f>
        <v>122.73296077627066</v>
      </c>
      <c r="E164" s="59">
        <f>D164-Расчет!U181/10</f>
        <v>109.0959651344628</v>
      </c>
      <c r="F164" s="59">
        <f>E164-Расчет!U181/10</f>
        <v>95.458969492654944</v>
      </c>
      <c r="G164" s="57">
        <f>F164-Расчет!U181/10</f>
        <v>81.821973850847087</v>
      </c>
      <c r="H164" s="57">
        <f>G164-Расчет!U181/10</f>
        <v>68.18497820903923</v>
      </c>
      <c r="I164" s="57">
        <f>H164-Расчет!U181/10</f>
        <v>54.547982567231379</v>
      </c>
      <c r="J164" s="57">
        <f>I164-Расчет!U181/10</f>
        <v>40.910986925423529</v>
      </c>
      <c r="K164" s="57">
        <f>J164-Расчет!U181/10</f>
        <v>27.273991283615679</v>
      </c>
      <c r="L164" s="57">
        <f>K164-Расчет!U181/10</f>
        <v>13.636995641807827</v>
      </c>
      <c r="M164" s="117">
        <f>L164-Расчет!U181/10</f>
        <v>-2.4868995751603507E-14</v>
      </c>
      <c r="N164" s="111">
        <f>IF(D164&gt;90,(-1)*(180*_nn2+(-1)^_nn2*ASIN(-(-1)*SIN(Расчет!D181*PI()/180)/(SQRT(_sinfi^2+(_cosfi*COS(Азимут!D164*PI()/180))^2)))*180/PI()-ACOS((_sinfi/(SQRT(_sinfi^2+(_cosfi*COS(Азимут!D164*PI()/180))^2))))*180/PI()),(-1)*(180*_nn1+(-1)^_nn1*ASIN(-(-1)*SIN(Расчет!D181*PI()/180)/(SQRT(_sinfi^2+(_cosfi*COS(Азимут!D164*PI()/180))^2)))*180/PI()+ACOS((_sinfi/(SQRT(_sinfi^2+(_cosfi*COS(Азимут!D164*PI()/180))^2))))*180/PI()))</f>
        <v>6.2738740307382841</v>
      </c>
      <c r="O164" s="74">
        <f>IF(E164&gt;90,(-1)*(180*_nn2+(-1)^_nn2*ASIN(-(-1)*SIN(Расчет!D181*PI()/180)/(SQRT(_sinfi^2+(_cosfi*COS(Азимут!E164*PI()/180))^2)))*180/PI()-ACOS((_sinfi/(SQRT(_sinfi^2+(_cosfi*COS(Азимут!E164*PI()/180))^2))))*180/PI()),(-1)*(180*_nn1+(-1)^_nn1*ASIN(-(-1)*SIN(Расчет!D181*PI()/180)/(SQRT(_sinfi^2+(_cosfi*COS(Азимут!E164*PI()/180))^2)))*180/PI()+ACOS((_sinfi/(SQRT(_sinfi^2+(_cosfi*COS(Азимут!E164*PI()/180))^2))))*180/PI()))</f>
        <v>14.877880303576774</v>
      </c>
      <c r="P164" s="74">
        <f>IF(F164&gt;90,(-1)*(180*_nn2+(-1)^_nn2*ASIN(-(-1)*SIN(Расчет!D181*PI()/180)/(SQRT(_sinfi^2+(_cosfi*COS(Азимут!F164*PI()/180))^2)))*180/PI()-ACOS((_sinfi/(SQRT(_sinfi^2+(_cosfi*COS(Азимут!F164*PI()/180))^2))))*180/PI()),(-1)*(180*_nn1+(-1)^_nn1*ASIN(-(-1)*SIN(Расчет!D181*PI()/180)/(SQRT(_sinfi^2+(_cosfi*COS(Азимут!F164*PI()/180))^2)))*180/PI()+ACOS((_sinfi/(SQRT(_sinfi^2+(_cosfi*COS(Азимут!F164*PI()/180))^2))))*180/PI()))</f>
        <v>24.181841884794835</v>
      </c>
      <c r="Q164" s="73">
        <f>(-1)*(180*_nn1+(-1)^_nn1*ASIN(-(-1)*SIN(Расчет!D181*PI()/180)/(SQRT(_sinfi^2+(_cosfi*COS(Азимут!G164*PI()/180))^2)))*180/PI()+ACOS((_sinfi/(SQRT(_sinfi^2+(_cosfi*COS(Азимут!G164*PI()/180))^2))))*180/PI())</f>
        <v>33.150233146972624</v>
      </c>
      <c r="R164" s="73">
        <f>(-1)*(180*_nn1+(-1)^_nn1*ASIN(-(-1)*SIN(Расчет!D181*PI()/180)/(SQRT(_sinfi^2+(_cosfi*COS(Азимут!H164*PI()/180))^2)))*180/PI()+ACOS((_sinfi/(SQRT(_sinfi^2+(_cosfi*COS(Азимут!H164*PI()/180))^2))))*180/PI())</f>
        <v>40.894523814654804</v>
      </c>
      <c r="S164" s="73">
        <f>(-1)*(180*_nn1+(-1)^_nn1*ASIN(-(-1)*SIN(Расчет!D181*PI()/180)/(SQRT(_sinfi^2+(_cosfi*COS(Азимут!I164*PI()/180))^2)))*180/PI()+ACOS((_sinfi/(SQRT(_sinfi^2+(_cosfi*COS(Азимут!I164*PI()/180))^2))))*180/PI())</f>
        <v>46.983968620396524</v>
      </c>
      <c r="T164" s="73">
        <f>(-1)*(180*_nn1+(-1)^_nn1*ASIN(-(-1)*SIN(Расчет!D181*PI()/180)/(SQRT(_sinfi^2+(_cosfi*COS(Азимут!J164*PI()/180))^2)))*180/PI()+ACOS((_sinfi/(SQRT(_sinfi^2+(_cosfi*COS(Азимут!J164*PI()/180))^2))))*180/PI())</f>
        <v>51.408481198189548</v>
      </c>
      <c r="U164" s="73">
        <f>(-1)*(180*_nn1+(-1)^_nn1*ASIN(-(-1)*SIN(Расчет!D181*PI()/180)/(SQRT(_sinfi^2+(_cosfi*COS(Азимут!K164*PI()/180))^2)))*180/PI()+ACOS((_sinfi/(SQRT(_sinfi^2+(_cosfi*COS(Азимут!K164*PI()/180))^2))))*180/PI())</f>
        <v>54.355496485258953</v>
      </c>
      <c r="V164" s="73">
        <f>(-1)*(180*_nn1+(-1)^_nn1*ASIN(-(-1)*SIN(Расчет!D181*PI()/180)/(SQRT(_sinfi^2+(_cosfi*COS(Азимут!L164*PI()/180))^2)))*180/PI()+ACOS((_sinfi/(SQRT(_sinfi^2+(_cosfi*COS(Азимут!L164*PI()/180))^2))))*180/PI())</f>
        <v>56.030263256018117</v>
      </c>
      <c r="W164" s="110">
        <f>(-1)*(180*_nn1+(-1)^_nn1*ASIN(-(-1)*SIN(Расчет!D181*PI()/180)/(SQRT(_sinfi^2+(_cosfi*COS(Азимут!M164*PI()/180))^2)))*180/PI()+ACOS((_sinfi/(SQRT(_sinfi^2+(_cosfi*COS(Азимут!M164*PI()/180))^2))))*180/PI())</f>
        <v>56.572472963009801</v>
      </c>
    </row>
    <row r="165" spans="1:23">
      <c r="A165" s="46">
        <f>Расчет!A182</f>
        <v>161</v>
      </c>
      <c r="B165" s="3" t="str">
        <f>Расчет!B182</f>
        <v>Июнь</v>
      </c>
      <c r="C165" s="31">
        <f>Расчет!C182</f>
        <v>10</v>
      </c>
      <c r="D165" s="120">
        <f>Расчет!U182-Расчет!U182/10</f>
        <v>122.91872641046946</v>
      </c>
      <c r="E165" s="59">
        <f>D165-Расчет!U182/10</f>
        <v>109.26109014263952</v>
      </c>
      <c r="F165" s="59">
        <f>E165-Расчет!U182/10</f>
        <v>95.603453874809574</v>
      </c>
      <c r="G165" s="57">
        <f>F165-Расчет!U182/10</f>
        <v>81.945817606979631</v>
      </c>
      <c r="H165" s="57">
        <f>G165-Расчет!U182/10</f>
        <v>68.288181339149688</v>
      </c>
      <c r="I165" s="57">
        <f>H165-Расчет!U182/10</f>
        <v>54.630545071319744</v>
      </c>
      <c r="J165" s="57">
        <f>I165-Расчет!U182/10</f>
        <v>40.972908803489801</v>
      </c>
      <c r="K165" s="57">
        <f>J165-Расчет!U182/10</f>
        <v>27.315272535659862</v>
      </c>
      <c r="L165" s="57">
        <f>K165-Расчет!U182/10</f>
        <v>13.657636267829922</v>
      </c>
      <c r="M165" s="117">
        <f>L165-Расчет!U182/10</f>
        <v>-1.7763568394002505E-14</v>
      </c>
      <c r="N165" s="111">
        <f>IF(D165&gt;90,(-1)*(180*_nn2+(-1)^_nn2*ASIN(-(-1)*SIN(Расчет!D182*PI()/180)/(SQRT(_sinfi^2+(_cosfi*COS(Азимут!D165*PI()/180))^2)))*180/PI()-ACOS((_sinfi/(SQRT(_sinfi^2+(_cosfi*COS(Азимут!D165*PI()/180))^2))))*180/PI()),(-1)*(180*_nn1+(-1)^_nn1*ASIN(-(-1)*SIN(Расчет!D182*PI()/180)/(SQRT(_sinfi^2+(_cosfi*COS(Азимут!D165*PI()/180))^2)))*180/PI()+ACOS((_sinfi/(SQRT(_sinfi^2+(_cosfi*COS(Азимут!D165*PI()/180))^2))))*180/PI()))</f>
        <v>6.2647744411900987</v>
      </c>
      <c r="O165" s="74">
        <f>IF(E165&gt;90,(-1)*(180*_nn2+(-1)^_nn2*ASIN(-(-1)*SIN(Расчет!D182*PI()/180)/(SQRT(_sinfi^2+(_cosfi*COS(Азимут!E165*PI()/180))^2)))*180/PI()-ACOS((_sinfi/(SQRT(_sinfi^2+(_cosfi*COS(Азимут!E165*PI()/180))^2))))*180/PI()),(-1)*(180*_nn1+(-1)^_nn1*ASIN(-(-1)*SIN(Расчет!D182*PI()/180)/(SQRT(_sinfi^2+(_cosfi*COS(Азимут!E165*PI()/180))^2)))*180/PI()+ACOS((_sinfi/(SQRT(_sinfi^2+(_cosfi*COS(Азимут!E165*PI()/180))^2))))*180/PI()))</f>
        <v>14.871585063127014</v>
      </c>
      <c r="P165" s="74">
        <f>IF(F165&gt;90,(-1)*(180*_nn2+(-1)^_nn2*ASIN(-(-1)*SIN(Расчет!D182*PI()/180)/(SQRT(_sinfi^2+(_cosfi*COS(Азимут!F165*PI()/180))^2)))*180/PI()-ACOS((_sinfi/(SQRT(_sinfi^2+(_cosfi*COS(Азимут!F165*PI()/180))^2))))*180/PI()),(-1)*(180*_nn1+(-1)^_nn1*ASIN(-(-1)*SIN(Расчет!D182*PI()/180)/(SQRT(_sinfi^2+(_cosfi*COS(Азимут!F165*PI()/180))^2)))*180/PI()+ACOS((_sinfi/(SQRT(_sinfi^2+(_cosfi*COS(Азимут!F165*PI()/180))^2))))*180/PI()))</f>
        <v>24.190076813540486</v>
      </c>
      <c r="Q165" s="73">
        <f>(-1)*(180*_nn1+(-1)^_nn1*ASIN(-(-1)*SIN(Расчет!D182*PI()/180)/(SQRT(_sinfi^2+(_cosfi*COS(Азимут!G165*PI()/180))^2)))*180/PI()+ACOS((_sinfi/(SQRT(_sinfi^2+(_cosfi*COS(Азимут!G165*PI()/180))^2))))*180/PI())</f>
        <v>33.179860663105615</v>
      </c>
      <c r="R165" s="73">
        <f>(-1)*(180*_nn1+(-1)^_nn1*ASIN(-(-1)*SIN(Расчет!D182*PI()/180)/(SQRT(_sinfi^2+(_cosfi*COS(Азимут!H165*PI()/180))^2)))*180/PI()+ACOS((_sinfi/(SQRT(_sinfi^2+(_cosfi*COS(Азимут!H165*PI()/180))^2))))*180/PI())</f>
        <v>40.945158643983518</v>
      </c>
      <c r="S165" s="73">
        <f>(-1)*(180*_nn1+(-1)^_nn1*ASIN(-(-1)*SIN(Расчет!D182*PI()/180)/(SQRT(_sinfi^2+(_cosfi*COS(Азимут!I165*PI()/180))^2)))*180/PI()+ACOS((_sinfi/(SQRT(_sinfi^2+(_cosfi*COS(Азимут!I165*PI()/180))^2))))*180/PI())</f>
        <v>47.050493680538779</v>
      </c>
      <c r="T165" s="73">
        <f>(-1)*(180*_nn1+(-1)^_nn1*ASIN(-(-1)*SIN(Расчет!D182*PI()/180)/(SQRT(_sinfi^2+(_cosfi*COS(Азимут!J165*PI()/180))^2)))*180/PI()+ACOS((_sinfi/(SQRT(_sinfi^2+(_cosfi*COS(Азимут!J165*PI()/180))^2))))*180/PI())</f>
        <v>51.485054069820308</v>
      </c>
      <c r="U165" s="73">
        <f>(-1)*(180*_nn1+(-1)^_nn1*ASIN(-(-1)*SIN(Расчет!D182*PI()/180)/(SQRT(_sinfi^2+(_cosfi*COS(Азимут!K165*PI()/180))^2)))*180/PI()+ACOS((_sinfi/(SQRT(_sinfi^2+(_cosfi*COS(Азимут!K165*PI()/180))^2))))*180/PI())</f>
        <v>54.437641767023649</v>
      </c>
      <c r="V165" s="73">
        <f>(-1)*(180*_nn1+(-1)^_nn1*ASIN(-(-1)*SIN(Расчет!D182*PI()/180)/(SQRT(_sinfi^2+(_cosfi*COS(Азимут!L165*PI()/180))^2)))*180/PI()+ACOS((_sinfi/(SQRT(_sinfi^2+(_cosfi*COS(Азимут!L165*PI()/180))^2))))*180/PI())</f>
        <v>56.115074497050017</v>
      </c>
      <c r="W165" s="110">
        <f>(-1)*(180*_nn1+(-1)^_nn1*ASIN(-(-1)*SIN(Расчет!D182*PI()/180)/(SQRT(_sinfi^2+(_cosfi*COS(Азимут!M165*PI()/180))^2)))*180/PI()+ACOS((_sinfi/(SQRT(_sinfi^2+(_cosfi*COS(Азимут!M165*PI()/180))^2))))*180/PI())</f>
        <v>56.658060626206094</v>
      </c>
    </row>
    <row r="166" spans="1:23">
      <c r="A166" s="46">
        <f>Расчет!A183</f>
        <v>162</v>
      </c>
      <c r="B166" s="3" t="str">
        <f>Расчет!B183</f>
        <v>Июнь</v>
      </c>
      <c r="C166" s="31">
        <f>Расчет!C183</f>
        <v>11</v>
      </c>
      <c r="D166" s="120">
        <f>Расчет!U183-Расчет!U183/10</f>
        <v>123.08949416699792</v>
      </c>
      <c r="E166" s="59">
        <f>D166-Расчет!U183/10</f>
        <v>109.41288370399815</v>
      </c>
      <c r="F166" s="59">
        <f>E166-Расчет!U183/10</f>
        <v>95.736273240998372</v>
      </c>
      <c r="G166" s="57">
        <f>F166-Расчет!U183/10</f>
        <v>82.059662777998597</v>
      </c>
      <c r="H166" s="57">
        <f>G166-Расчет!U183/10</f>
        <v>68.383052314998821</v>
      </c>
      <c r="I166" s="57">
        <f>H166-Расчет!U183/10</f>
        <v>54.706441851999053</v>
      </c>
      <c r="J166" s="57">
        <f>I166-Расчет!U183/10</f>
        <v>41.029831388999284</v>
      </c>
      <c r="K166" s="57">
        <f>J166-Расчет!U183/10</f>
        <v>27.353220925999516</v>
      </c>
      <c r="L166" s="57">
        <f>K166-Расчет!U183/10</f>
        <v>13.676610462999745</v>
      </c>
      <c r="M166" s="117">
        <f>L166-Расчет!U183/10</f>
        <v>-2.4868995751603507E-14</v>
      </c>
      <c r="N166" s="111">
        <f>IF(D166&gt;90,(-1)*(180*_nn2+(-1)^_nn2*ASIN(-(-1)*SIN(Расчет!D183*PI()/180)/(SQRT(_sinfi^2+(_cosfi*COS(Азимут!D166*PI()/180))^2)))*180/PI()-ACOS((_sinfi/(SQRT(_sinfi^2+(_cosfi*COS(Азимут!D166*PI()/180))^2))))*180/PI()),(-1)*(180*_nn1+(-1)^_nn1*ASIN(-(-1)*SIN(Расчет!D183*PI()/180)/(SQRT(_sinfi^2+(_cosfi*COS(Азимут!D166*PI()/180))^2)))*180/PI()+ACOS((_sinfi/(SQRT(_sinfi^2+(_cosfi*COS(Азимут!D166*PI()/180))^2))))*180/PI()))</f>
        <v>6.2562746063407246</v>
      </c>
      <c r="O166" s="74">
        <f>IF(E166&gt;90,(-1)*(180*_nn2+(-1)^_nn2*ASIN(-(-1)*SIN(Расчет!D183*PI()/180)/(SQRT(_sinfi^2+(_cosfi*COS(Азимут!E166*PI()/180))^2)))*180/PI()-ACOS((_sinfi/(SQRT(_sinfi^2+(_cosfi*COS(Азимут!E166*PI()/180))^2))))*180/PI()),(-1)*(180*_nn1+(-1)^_nn1*ASIN(-(-1)*SIN(Расчет!D183*PI()/180)/(SQRT(_sinfi^2+(_cosfi*COS(Азимут!E166*PI()/180))^2)))*180/PI()+ACOS((_sinfi/(SQRT(_sinfi^2+(_cosfi*COS(Азимут!E166*PI()/180))^2))))*180/PI()))</f>
        <v>14.865541805030261</v>
      </c>
      <c r="P166" s="74">
        <f>IF(F166&gt;90,(-1)*(180*_nn2+(-1)^_nn2*ASIN(-(-1)*SIN(Расчет!D183*PI()/180)/(SQRT(_sinfi^2+(_cosfi*COS(Азимут!F166*PI()/180))^2)))*180/PI()-ACOS((_sinfi/(SQRT(_sinfi^2+(_cosfi*COS(Азимут!F166*PI()/180))^2))))*180/PI()),(-1)*(180*_nn1+(-1)^_nn1*ASIN(-(-1)*SIN(Расчет!D183*PI()/180)/(SQRT(_sinfi^2+(_cosfi*COS(Азимут!F166*PI()/180))^2)))*180/PI()+ACOS((_sinfi/(SQRT(_sinfi^2+(_cosfi*COS(Азимут!F166*PI()/180))^2))))*180/PI()))</f>
        <v>24.1973215110404</v>
      </c>
      <c r="Q166" s="73">
        <f>(-1)*(180*_nn1+(-1)^_nn1*ASIN(-(-1)*SIN(Расчет!D183*PI()/180)/(SQRT(_sinfi^2+(_cosfi*COS(Азимут!G166*PI()/180))^2)))*180/PI()+ACOS((_sinfi/(SQRT(_sinfi^2+(_cosfi*COS(Азимут!G166*PI()/180))^2))))*180/PI())</f>
        <v>33.20677070206446</v>
      </c>
      <c r="R166" s="73">
        <f>(-1)*(180*_nn1+(-1)^_nn1*ASIN(-(-1)*SIN(Расчет!D183*PI()/180)/(SQRT(_sinfi^2+(_cosfi*COS(Азимут!H166*PI()/180))^2)))*180/PI()+ACOS((_sinfi/(SQRT(_sinfi^2+(_cosfi*COS(Азимут!H166*PI()/180))^2))))*180/PI())</f>
        <v>40.991417015526707</v>
      </c>
      <c r="S166" s="73">
        <f>(-1)*(180*_nn1+(-1)^_nn1*ASIN(-(-1)*SIN(Расчет!D183*PI()/180)/(SQRT(_sinfi^2+(_cosfi*COS(Азимут!I166*PI()/180))^2)))*180/PI()+ACOS((_sinfi/(SQRT(_sinfi^2+(_cosfi*COS(Азимут!I166*PI()/180))^2))))*180/PI())</f>
        <v>47.111392503274686</v>
      </c>
      <c r="T166" s="73">
        <f>(-1)*(180*_nn1+(-1)^_nn1*ASIN(-(-1)*SIN(Расчет!D183*PI()/180)/(SQRT(_sinfi^2+(_cosfi*COS(Азимут!J166*PI()/180))^2)))*180/PI()+ACOS((_sinfi/(SQRT(_sinfi^2+(_cosfi*COS(Азимут!J166*PI()/180))^2))))*180/PI())</f>
        <v>51.555204856340026</v>
      </c>
      <c r="U166" s="73">
        <f>(-1)*(180*_nn1+(-1)^_nn1*ASIN(-(-1)*SIN(Расчет!D183*PI()/180)/(SQRT(_sinfi^2+(_cosfi*COS(Азимут!K166*PI()/180))^2)))*180/PI()+ACOS((_sinfi/(SQRT(_sinfi^2+(_cosfi*COS(Азимут!K166*PI()/180))^2))))*180/PI())</f>
        <v>54.512918065574638</v>
      </c>
      <c r="V166" s="73">
        <f>(-1)*(180*_nn1+(-1)^_nn1*ASIN(-(-1)*SIN(Расчет!D183*PI()/180)/(SQRT(_sinfi^2+(_cosfi*COS(Азимут!L166*PI()/180))^2)))*180/PI()+ACOS((_sinfi/(SQRT(_sinfi^2+(_cosfi*COS(Азимут!L166*PI()/180))^2))))*180/PI())</f>
        <v>56.192800165411313</v>
      </c>
      <c r="W166" s="110">
        <f>(-1)*(180*_nn1+(-1)^_nn1*ASIN(-(-1)*SIN(Расчет!D183*PI()/180)/(SQRT(_sinfi^2+(_cosfi*COS(Азимут!M166*PI()/180))^2)))*180/PI()+ACOS((_sinfi/(SQRT(_sinfi^2+(_cosfi*COS(Азимут!M166*PI()/180))^2))))*180/PI())</f>
        <v>56.736499102084849</v>
      </c>
    </row>
    <row r="167" spans="1:23">
      <c r="A167" s="46">
        <f>Расчет!A184</f>
        <v>163</v>
      </c>
      <c r="B167" s="3" t="str">
        <f>Расчет!B184</f>
        <v>Июнь</v>
      </c>
      <c r="C167" s="31">
        <f>Расчет!C184</f>
        <v>12</v>
      </c>
      <c r="D167" s="120">
        <f>Расчет!U184-Расчет!U184/10</f>
        <v>123.24505634928728</v>
      </c>
      <c r="E167" s="59">
        <f>D167-Расчет!U184/10</f>
        <v>109.55116119936648</v>
      </c>
      <c r="F167" s="59">
        <f>E167-Расчет!U184/10</f>
        <v>95.85726604944567</v>
      </c>
      <c r="G167" s="57">
        <f>F167-Расчет!U184/10</f>
        <v>82.163370899524864</v>
      </c>
      <c r="H167" s="57">
        <f>G167-Расчет!U184/10</f>
        <v>68.469475749604058</v>
      </c>
      <c r="I167" s="57">
        <f>H167-Расчет!U184/10</f>
        <v>54.775580599683252</v>
      </c>
      <c r="J167" s="57">
        <f>I167-Расчет!U184/10</f>
        <v>41.081685449762446</v>
      </c>
      <c r="K167" s="57">
        <f>J167-Расчет!U184/10</f>
        <v>27.387790299841637</v>
      </c>
      <c r="L167" s="57">
        <f>K167-Расчет!U184/10</f>
        <v>13.693895149920827</v>
      </c>
      <c r="M167" s="117">
        <f>L167-Расчет!U184/10</f>
        <v>1.7763568394002505E-14</v>
      </c>
      <c r="N167" s="111">
        <f>IF(D167&gt;90,(-1)*(180*_nn2+(-1)^_nn2*ASIN(-(-1)*SIN(Расчет!D184*PI()/180)/(SQRT(_sinfi^2+(_cosfi*COS(Азимут!D167*PI()/180))^2)))*180/PI()-ACOS((_sinfi/(SQRT(_sinfi^2+(_cosfi*COS(Азимут!D167*PI()/180))^2))))*180/PI()),(-1)*(180*_nn1+(-1)^_nn1*ASIN(-(-1)*SIN(Расчет!D184*PI()/180)/(SQRT(_sinfi^2+(_cosfi*COS(Азимут!D167*PI()/180))^2)))*180/PI()+ACOS((_sinfi/(SQRT(_sinfi^2+(_cosfi*COS(Азимут!D167*PI()/180))^2))))*180/PI()))</f>
        <v>6.2484190102918262</v>
      </c>
      <c r="O167" s="74">
        <f>IF(E167&gt;90,(-1)*(180*_nn2+(-1)^_nn2*ASIN(-(-1)*SIN(Расчет!D184*PI()/180)/(SQRT(_sinfi^2+(_cosfi*COS(Азимут!E167*PI()/180))^2)))*180/PI()-ACOS((_sinfi/(SQRT(_sinfi^2+(_cosfi*COS(Азимут!E167*PI()/180))^2))))*180/PI()),(-1)*(180*_nn1+(-1)^_nn1*ASIN(-(-1)*SIN(Расчет!D184*PI()/180)/(SQRT(_sinfi^2+(_cosfi*COS(Азимут!E167*PI()/180))^2)))*180/PI()+ACOS((_sinfi/(SQRT(_sinfi^2+(_cosfi*COS(Азимут!E167*PI()/180))^2))))*180/PI()))</f>
        <v>14.859822433849956</v>
      </c>
      <c r="P167" s="74">
        <f>IF(F167&gt;90,(-1)*(180*_nn2+(-1)^_nn2*ASIN(-(-1)*SIN(Расчет!D184*PI()/180)/(SQRT(_sinfi^2+(_cosfi*COS(Азимут!F167*PI()/180))^2)))*180/PI()-ACOS((_sinfi/(SQRT(_sinfi^2+(_cosfi*COS(Азимут!F167*PI()/180))^2))))*180/PI()),(-1)*(180*_nn1+(-1)^_nn1*ASIN(-(-1)*SIN(Расчет!D184*PI()/180)/(SQRT(_sinfi^2+(_cosfi*COS(Азимут!F167*PI()/180))^2)))*180/PI()+ACOS((_sinfi/(SQRT(_sinfi^2+(_cosfi*COS(Азимут!F167*PI()/180))^2))))*180/PI()))</f>
        <v>24.203648680291082</v>
      </c>
      <c r="Q167" s="73">
        <f>(-1)*(180*_nn1+(-1)^_nn1*ASIN(-(-1)*SIN(Расчет!D184*PI()/180)/(SQRT(_sinfi^2+(_cosfi*COS(Азимут!G167*PI()/180))^2)))*180/PI()+ACOS((_sinfi/(SQRT(_sinfi^2+(_cosfi*COS(Азимут!G167*PI()/180))^2))))*180/PI())</f>
        <v>33.23101173025654</v>
      </c>
      <c r="R167" s="73">
        <f>(-1)*(180*_nn1+(-1)^_nn1*ASIN(-(-1)*SIN(Расчет!D184*PI()/180)/(SQRT(_sinfi^2+(_cosfi*COS(Азимут!H167*PI()/180))^2)))*180/PI()+ACOS((_sinfi/(SQRT(_sinfi^2+(_cosfi*COS(Азимут!H167*PI()/180))^2))))*180/PI())</f>
        <v>41.0333144891855</v>
      </c>
      <c r="S167" s="73">
        <f>(-1)*(180*_nn1+(-1)^_nn1*ASIN(-(-1)*SIN(Расчет!D184*PI()/180)/(SQRT(_sinfi^2+(_cosfi*COS(Азимут!I167*PI()/180))^2)))*180/PI()+ACOS((_sinfi/(SQRT(_sinfi^2+(_cosfi*COS(Азимут!I167*PI()/180))^2))))*180/PI())</f>
        <v>47.166654608089743</v>
      </c>
      <c r="T167" s="73">
        <f>(-1)*(180*_nn1+(-1)^_nn1*ASIN(-(-1)*SIN(Расчет!D184*PI()/180)/(SQRT(_sinfi^2+(_cosfi*COS(Азимут!J167*PI()/180))^2)))*180/PI()+ACOS((_sinfi/(SQRT(_sinfi^2+(_cosfi*COS(Азимут!J167*PI()/180))^2))))*180/PI())</f>
        <v>51.618908067881193</v>
      </c>
      <c r="U167" s="73">
        <f>(-1)*(180*_nn1+(-1)^_nn1*ASIN(-(-1)*SIN(Расчет!D184*PI()/180)/(SQRT(_sinfi^2+(_cosfi*COS(Азимут!K167*PI()/180))^2)))*180/PI()+ACOS((_sinfi/(SQRT(_sinfi^2+(_cosfi*COS(Азимут!K167*PI()/180))^2))))*180/PI())</f>
        <v>54.581292986421488</v>
      </c>
      <c r="V167" s="73">
        <f>(-1)*(180*_nn1+(-1)^_nn1*ASIN(-(-1)*SIN(Расчет!D184*PI()/180)/(SQRT(_sinfi^2+(_cosfi*COS(Азимут!L167*PI()/180))^2)))*180/PI()+ACOS((_sinfi/(SQRT(_sinfi^2+(_cosfi*COS(Азимут!L167*PI()/180))^2))))*180/PI())</f>
        <v>56.263405279152721</v>
      </c>
      <c r="W167" s="110">
        <f>(-1)*(180*_nn1+(-1)^_nn1*ASIN(-(-1)*SIN(Расчет!D184*PI()/180)/(SQRT(_sinfi^2+(_cosfi*COS(Азимут!M167*PI()/180))^2)))*180/PI()+ACOS((_sinfi/(SQRT(_sinfi^2+(_cosfi*COS(Азимут!M167*PI()/180))^2))))*180/PI())</f>
        <v>56.807752793406678</v>
      </c>
    </row>
    <row r="168" spans="1:23">
      <c r="A168" s="46">
        <f>Расчет!A185</f>
        <v>164</v>
      </c>
      <c r="B168" s="3" t="str">
        <f>Расчет!B185</f>
        <v>Июнь</v>
      </c>
      <c r="C168" s="31">
        <f>Расчет!C185</f>
        <v>13</v>
      </c>
      <c r="D168" s="120">
        <f>Расчет!U185-Расчет!U185/10</f>
        <v>123.38522061442636</v>
      </c>
      <c r="E168" s="59">
        <f>D168-Расчет!U185/10</f>
        <v>109.67575165726788</v>
      </c>
      <c r="F168" s="59">
        <f>E168-Расчет!U185/10</f>
        <v>95.966282700109403</v>
      </c>
      <c r="G168" s="57">
        <f>F168-Расчет!U185/10</f>
        <v>82.256813742950925</v>
      </c>
      <c r="H168" s="57">
        <f>G168-Расчет!U185/10</f>
        <v>68.547344785792447</v>
      </c>
      <c r="I168" s="57">
        <f>H168-Расчет!U185/10</f>
        <v>54.837875828633962</v>
      </c>
      <c r="J168" s="57">
        <f>I168-Расчет!U185/10</f>
        <v>41.128406871475477</v>
      </c>
      <c r="K168" s="57">
        <f>J168-Расчет!U185/10</f>
        <v>27.418937914316992</v>
      </c>
      <c r="L168" s="57">
        <f>K168-Расчет!U185/10</f>
        <v>13.709468957158508</v>
      </c>
      <c r="M168" s="117">
        <f>L168-Расчет!U185/10</f>
        <v>2.4868995751603507E-14</v>
      </c>
      <c r="N168" s="111">
        <f>IF(D168&gt;90,(-1)*(180*_nn2+(-1)^_nn2*ASIN(-(-1)*SIN(Расчет!D185*PI()/180)/(SQRT(_sinfi^2+(_cosfi*COS(Азимут!D168*PI()/180))^2)))*180/PI()-ACOS((_sinfi/(SQRT(_sinfi^2+(_cosfi*COS(Азимут!D168*PI()/180))^2))))*180/PI()),(-1)*(180*_nn1+(-1)^_nn1*ASIN(-(-1)*SIN(Расчет!D185*PI()/180)/(SQRT(_sinfi^2+(_cosfi*COS(Азимут!D168*PI()/180))^2)))*180/PI()+ACOS((_sinfi/(SQRT(_sinfi^2+(_cosfi*COS(Азимут!D168*PI()/180))^2))))*180/PI()))</f>
        <v>6.2412489428322999</v>
      </c>
      <c r="O168" s="74">
        <f>IF(E168&gt;90,(-1)*(180*_nn2+(-1)^_nn2*ASIN(-(-1)*SIN(Расчет!D185*PI()/180)/(SQRT(_sinfi^2+(_cosfi*COS(Азимут!E168*PI()/180))^2)))*180/PI()-ACOS((_sinfi/(SQRT(_sinfi^2+(_cosfi*COS(Азимут!E168*PI()/180))^2))))*180/PI()),(-1)*(180*_nn1+(-1)^_nn1*ASIN(-(-1)*SIN(Расчет!D185*PI()/180)/(SQRT(_sinfi^2+(_cosfi*COS(Азимут!E168*PI()/180))^2)))*180/PI()+ACOS((_sinfi/(SQRT(_sinfi^2+(_cosfi*COS(Азимут!E168*PI()/180))^2))))*180/PI()))</f>
        <v>14.854493861177076</v>
      </c>
      <c r="P168" s="74">
        <f>IF(F168&gt;90,(-1)*(180*_nn2+(-1)^_nn2*ASIN(-(-1)*SIN(Расчет!D185*PI()/180)/(SQRT(_sinfi^2+(_cosfi*COS(Азимут!F168*PI()/180))^2)))*180/PI()-ACOS((_sinfi/(SQRT(_sinfi^2+(_cosfi*COS(Азимут!F168*PI()/180))^2))))*180/PI()),(-1)*(180*_nn1+(-1)^_nn1*ASIN(-(-1)*SIN(Расчет!D185*PI()/180)/(SQRT(_sinfi^2+(_cosfi*COS(Азимут!F168*PI()/180))^2)))*180/PI()+ACOS((_sinfi/(SQRT(_sinfi^2+(_cosfi*COS(Азимут!F168*PI()/180))^2))))*180/PI()))</f>
        <v>24.209126265607978</v>
      </c>
      <c r="Q168" s="73">
        <f>(-1)*(180*_nn1+(-1)^_nn1*ASIN(-(-1)*SIN(Расчет!D185*PI()/180)/(SQRT(_sinfi^2+(_cosfi*COS(Азимут!G168*PI()/180))^2)))*180/PI()+ACOS((_sinfi/(SQRT(_sinfi^2+(_cosfi*COS(Азимут!G168*PI()/180))^2))))*180/PI())</f>
        <v>33.25262940400026</v>
      </c>
      <c r="R168" s="73">
        <f>(-1)*(180*_nn1+(-1)^_nn1*ASIN(-(-1)*SIN(Расчет!D185*PI()/180)/(SQRT(_sinfi^2+(_cosfi*COS(Азимут!H168*PI()/180))^2)))*180/PI()+ACOS((_sinfi/(SQRT(_sinfi^2+(_cosfi*COS(Азимут!H168*PI()/180))^2))))*180/PI())</f>
        <v>41.070866218203378</v>
      </c>
      <c r="S168" s="73">
        <f>(-1)*(180*_nn1+(-1)^_nn1*ASIN(-(-1)*SIN(Расчет!D185*PI()/180)/(SQRT(_sinfi^2+(_cosfi*COS(Азимут!I168*PI()/180))^2)))*180/PI()+ACOS((_sinfi/(SQRT(_sinfi^2+(_cosfi*COS(Азимут!I168*PI()/180))^2))))*180/PI())</f>
        <v>47.216270940725309</v>
      </c>
      <c r="T168" s="73">
        <f>(-1)*(180*_nn1+(-1)^_nn1*ASIN(-(-1)*SIN(Расчет!D185*PI()/180)/(SQRT(_sinfi^2+(_cosfi*COS(Азимут!J168*PI()/180))^2)))*180/PI()+ACOS((_sinfi/(SQRT(_sinfi^2+(_cosfi*COS(Азимут!J168*PI()/180))^2))))*180/PI())</f>
        <v>51.676140679118049</v>
      </c>
      <c r="U168" s="73">
        <f>(-1)*(180*_nn1+(-1)^_nn1*ASIN(-(-1)*SIN(Расчет!D185*PI()/180)/(SQRT(_sinfi^2+(_cosfi*COS(Азимут!K168*PI()/180))^2)))*180/PI()+ACOS((_sinfi/(SQRT(_sinfi^2+(_cosfi*COS(Азимут!K168*PI()/180))^2))))*180/PI())</f>
        <v>54.64273706848968</v>
      </c>
      <c r="V168" s="73">
        <f>(-1)*(180*_nn1+(-1)^_nn1*ASIN(-(-1)*SIN(Расчет!D185*PI()/180)/(SQRT(_sinfi^2+(_cosfi*COS(Азимут!L168*PI()/180))^2)))*180/PI()+ACOS((_sinfi/(SQRT(_sinfi^2+(_cosfi*COS(Азимут!L168*PI()/180))^2))))*180/PI())</f>
        <v>56.326857959541513</v>
      </c>
      <c r="W168" s="110">
        <f>(-1)*(180*_nn1+(-1)^_nn1*ASIN(-(-1)*SIN(Расчет!D185*PI()/180)/(SQRT(_sinfi^2+(_cosfi*COS(Азимут!M168*PI()/180))^2)))*180/PI()+ACOS((_sinfi/(SQRT(_sinfi^2+(_cosfi*COS(Азимут!M168*PI()/180))^2))))*180/PI())</f>
        <v>56.871789244877704</v>
      </c>
    </row>
    <row r="169" spans="1:23">
      <c r="A169" s="46">
        <f>Расчет!A186</f>
        <v>165</v>
      </c>
      <c r="B169" s="3" t="str">
        <f>Расчет!B186</f>
        <v>Июнь</v>
      </c>
      <c r="C169" s="31">
        <f>Расчет!C186</f>
        <v>14</v>
      </c>
      <c r="D169" s="120">
        <f>Расчет!U186-Расчет!U186/10</f>
        <v>123.50981104207735</v>
      </c>
      <c r="E169" s="59">
        <f>D169-Расчет!U186/10</f>
        <v>109.78649870406875</v>
      </c>
      <c r="F169" s="59">
        <f>E169-Расчет!U186/10</f>
        <v>96.063186366060151</v>
      </c>
      <c r="G169" s="57">
        <f>F169-Расчет!U186/10</f>
        <v>82.339874028051554</v>
      </c>
      <c r="H169" s="57">
        <f>G169-Расчет!U186/10</f>
        <v>68.616561690042957</v>
      </c>
      <c r="I169" s="57">
        <f>H169-Расчет!U186/10</f>
        <v>54.89324935203436</v>
      </c>
      <c r="J169" s="57">
        <f>I169-Расчет!U186/10</f>
        <v>41.169937014025763</v>
      </c>
      <c r="K169" s="57">
        <f>J169-Расчет!U186/10</f>
        <v>27.446624676017169</v>
      </c>
      <c r="L169" s="57">
        <f>K169-Расчет!U186/10</f>
        <v>13.723312338008576</v>
      </c>
      <c r="M169" s="117">
        <f>L169-Расчет!U186/10</f>
        <v>-1.7763568394002505E-14</v>
      </c>
      <c r="N169" s="111">
        <f>IF(D169&gt;90,(-1)*(180*_nn2+(-1)^_nn2*ASIN(-(-1)*SIN(Расчет!D186*PI()/180)/(SQRT(_sinfi^2+(_cosfi*COS(Азимут!D169*PI()/180))^2)))*180/PI()-ACOS((_sinfi/(SQRT(_sinfi^2+(_cosfi*COS(Азимут!D169*PI()/180))^2))))*180/PI()),(-1)*(180*_nn1+(-1)^_nn1*ASIN(-(-1)*SIN(Расчет!D186*PI()/180)/(SQRT(_sinfi^2+(_cosfi*COS(Азимут!D169*PI()/180))^2)))*180/PI()+ACOS((_sinfi/(SQRT(_sinfi^2+(_cosfi*COS(Азимут!D169*PI()/180))^2))))*180/PI()))</f>
        <v>6.2348022441869091</v>
      </c>
      <c r="O169" s="74">
        <f>IF(E169&gt;90,(-1)*(180*_nn2+(-1)^_nn2*ASIN(-(-1)*SIN(Расчет!D186*PI()/180)/(SQRT(_sinfi^2+(_cosfi*COS(Азимут!E169*PI()/180))^2)))*180/PI()-ACOS((_sinfi/(SQRT(_sinfi^2+(_cosfi*COS(Азимут!E169*PI()/180))^2))))*180/PI()),(-1)*(180*_nn1+(-1)^_nn1*ASIN(-(-1)*SIN(Расчет!D186*PI()/180)/(SQRT(_sinfi^2+(_cosfi*COS(Азимут!E169*PI()/180))^2)))*180/PI()+ACOS((_sinfi/(SQRT(_sinfi^2+(_cosfi*COS(Азимут!E169*PI()/180))^2))))*180/PI()))</f>
        <v>14.8496175479128</v>
      </c>
      <c r="P169" s="74">
        <f>IF(F169&gt;90,(-1)*(180*_nn2+(-1)^_nn2*ASIN(-(-1)*SIN(Расчет!D186*PI()/180)/(SQRT(_sinfi^2+(_cosfi*COS(Азимут!F169*PI()/180))^2)))*180/PI()-ACOS((_sinfi/(SQRT(_sinfi^2+(_cosfi*COS(Азимут!F169*PI()/180))^2))))*180/PI()),(-1)*(180*_nn1+(-1)^_nn1*ASIN(-(-1)*SIN(Расчет!D186*PI()/180)/(SQRT(_sinfi^2+(_cosfi*COS(Азимут!F169*PI()/180))^2)))*180/PI()+ACOS((_sinfi/(SQRT(_sinfi^2+(_cosfi*COS(Азимут!F169*PI()/180))^2))))*180/PI()))</f>
        <v>24.213816914597743</v>
      </c>
      <c r="Q169" s="73">
        <f>(-1)*(180*_nn1+(-1)^_nn1*ASIN(-(-1)*SIN(Расчет!D186*PI()/180)/(SQRT(_sinfi^2+(_cosfi*COS(Азимут!G169*PI()/180))^2)))*180/PI()+ACOS((_sinfi/(SQRT(_sinfi^2+(_cosfi*COS(Азимут!G169*PI()/180))^2))))*180/PI())</f>
        <v>33.271666117227738</v>
      </c>
      <c r="R169" s="73">
        <f>(-1)*(180*_nn1+(-1)^_nn1*ASIN(-(-1)*SIN(Расчет!D186*PI()/180)/(SQRT(_sinfi^2+(_cosfi*COS(Азимут!H169*PI()/180))^2)))*180/PI()+ACOS((_sinfi/(SQRT(_sinfi^2+(_cosfi*COS(Азимут!H169*PI()/180))^2))))*180/PI())</f>
        <v>41.104086674958324</v>
      </c>
      <c r="S169" s="73">
        <f>(-1)*(180*_nn1+(-1)^_nn1*ASIN(-(-1)*SIN(Расчет!D186*PI()/180)/(SQRT(_sinfi^2+(_cosfi*COS(Азимут!I169*PI()/180))^2)))*180/PI()+ACOS((_sinfi/(SQRT(_sinfi^2+(_cosfi*COS(Азимут!I169*PI()/180))^2))))*180/PI())</f>
        <v>47.260233756953681</v>
      </c>
      <c r="T169" s="73">
        <f>(-1)*(180*_nn1+(-1)^_nn1*ASIN(-(-1)*SIN(Расчет!D186*PI()/180)/(SQRT(_sinfi^2+(_cosfi*COS(Азимут!J169*PI()/180))^2)))*180/PI()+ACOS((_sinfi/(SQRT(_sinfi^2+(_cosfi*COS(Азимут!J169*PI()/180))^2))))*180/PI())</f>
        <v>51.726882108398428</v>
      </c>
      <c r="U169" s="73">
        <f>(-1)*(180*_nn1+(-1)^_nn1*ASIN(-(-1)*SIN(Расчет!D186*PI()/180)/(SQRT(_sinfi^2+(_cosfi*COS(Азимут!K169*PI()/180))^2)))*180/PI()+ACOS((_sinfi/(SQRT(_sinfi^2+(_cosfi*COS(Азимут!K169*PI()/180))^2))))*180/PI())</f>
        <v>54.69722380915357</v>
      </c>
      <c r="V169" s="73">
        <f>(-1)*(180*_nn1+(-1)^_nn1*ASIN(-(-1)*SIN(Расчет!D186*PI()/180)/(SQRT(_sinfi^2+(_cosfi*COS(Азимут!L169*PI()/180))^2)))*180/PI()+ACOS((_sinfi/(SQRT(_sinfi^2+(_cosfi*COS(Азимут!L169*PI()/180))^2))))*180/PI())</f>
        <v>56.383129474696631</v>
      </c>
      <c r="W169" s="110">
        <f>(-1)*(180*_nn1+(-1)^_nn1*ASIN(-(-1)*SIN(Расчет!D186*PI()/180)/(SQRT(_sinfi^2+(_cosfi*COS(Азимут!M169*PI()/180))^2)))*180/PI()+ACOS((_sinfi/(SQRT(_sinfi^2+(_cosfi*COS(Азимут!M169*PI()/180))^2))))*180/PI())</f>
        <v>56.928579191604143</v>
      </c>
    </row>
    <row r="170" spans="1:23">
      <c r="A170" s="46">
        <f>Расчет!A187</f>
        <v>166</v>
      </c>
      <c r="B170" s="3" t="str">
        <f>Расчет!B187</f>
        <v>Июнь</v>
      </c>
      <c r="C170" s="31">
        <f>Расчет!C187</f>
        <v>15</v>
      </c>
      <c r="D170" s="120">
        <f>Расчет!U187-Расчет!U187/10</f>
        <v>123.6186691387144</v>
      </c>
      <c r="E170" s="59">
        <f>D170-Расчет!U187/10</f>
        <v>109.88326145663501</v>
      </c>
      <c r="F170" s="59">
        <f>E170-Расчет!U187/10</f>
        <v>96.147853774555628</v>
      </c>
      <c r="G170" s="57">
        <f>F170-Расчет!U187/10</f>
        <v>82.412446092476245</v>
      </c>
      <c r="H170" s="57">
        <f>G170-Расчет!U187/10</f>
        <v>68.677038410396861</v>
      </c>
      <c r="I170" s="57">
        <f>H170-Расчет!U187/10</f>
        <v>54.941630728317485</v>
      </c>
      <c r="J170" s="57">
        <f>I170-Расчет!U187/10</f>
        <v>41.206223046238108</v>
      </c>
      <c r="K170" s="57">
        <f>J170-Расчет!U187/10</f>
        <v>27.470815364158732</v>
      </c>
      <c r="L170" s="57">
        <f>K170-Расчет!U187/10</f>
        <v>13.735407682079353</v>
      </c>
      <c r="M170" s="117">
        <f>L170-Расчет!U187/10</f>
        <v>-2.4868995751603507E-14</v>
      </c>
      <c r="N170" s="111">
        <f>IF(D170&gt;90,(-1)*(180*_nn2+(-1)^_nn2*ASIN(-(-1)*SIN(Расчет!D187*PI()/180)/(SQRT(_sinfi^2+(_cosfi*COS(Азимут!D170*PI()/180))^2)))*180/PI()-ACOS((_sinfi/(SQRT(_sinfi^2+(_cosfi*COS(Азимут!D170*PI()/180))^2))))*180/PI()),(-1)*(180*_nn1+(-1)^_nn1*ASIN(-(-1)*SIN(Расчет!D187*PI()/180)/(SQRT(_sinfi^2+(_cosfi*COS(Азимут!D170*PI()/180))^2)))*180/PI()+ACOS((_sinfi/(SQRT(_sinfi^2+(_cosfi*COS(Азимут!D170*PI()/180))^2))))*180/PI()))</f>
        <v>6.2291130656999769</v>
      </c>
      <c r="O170" s="74">
        <f>IF(E170&gt;90,(-1)*(180*_nn2+(-1)^_nn2*ASIN(-(-1)*SIN(Расчет!D187*PI()/180)/(SQRT(_sinfi^2+(_cosfi*COS(Азимут!E170*PI()/180))^2)))*180/PI()-ACOS((_sinfi/(SQRT(_sinfi^2+(_cosfi*COS(Азимут!E170*PI()/180))^2))))*180/PI()),(-1)*(180*_nn1+(-1)^_nn1*ASIN(-(-1)*SIN(Расчет!D187*PI()/180)/(SQRT(_sinfi^2+(_cosfi*COS(Азимут!E170*PI()/180))^2)))*180/PI()+ACOS((_sinfi/(SQRT(_sinfi^2+(_cosfi*COS(Азимут!E170*PI()/180))^2))))*180/PI()))</f>
        <v>14.845249074621279</v>
      </c>
      <c r="P170" s="74">
        <f>IF(F170&gt;90,(-1)*(180*_nn2+(-1)^_nn2*ASIN(-(-1)*SIN(Расчет!D187*PI()/180)/(SQRT(_sinfi^2+(_cosfi*COS(Азимут!F170*PI()/180))^2)))*180/PI()-ACOS((_sinfi/(SQRT(_sinfi^2+(_cosfi*COS(Азимут!F170*PI()/180))^2))))*180/PI()),(-1)*(180*_nn1+(-1)^_nn1*ASIN(-(-1)*SIN(Расчет!D187*PI()/180)/(SQRT(_sinfi^2+(_cosfi*COS(Азимут!F170*PI()/180))^2)))*180/PI()+ACOS((_sinfi/(SQRT(_sinfi^2+(_cosfi*COS(Азимут!F170*PI()/180))^2))))*180/PI()))</f>
        <v>24.217777471572219</v>
      </c>
      <c r="Q170" s="73">
        <f>(-1)*(180*_nn1+(-1)^_nn1*ASIN(-(-1)*SIN(Расчет!D187*PI()/180)/(SQRT(_sinfi^2+(_cosfi*COS(Азимут!G170*PI()/180))^2)))*180/PI()+ACOS((_sinfi/(SQRT(_sinfi^2+(_cosfi*COS(Азимут!G170*PI()/180))^2))))*180/PI())</f>
        <v>33.288160573757239</v>
      </c>
      <c r="R170" s="73">
        <f>(-1)*(180*_nn1+(-1)^_nn1*ASIN(-(-1)*SIN(Расчет!D187*PI()/180)/(SQRT(_sinfi^2+(_cosfi*COS(Азимут!H170*PI()/180))^2)))*180/PI()+ACOS((_sinfi/(SQRT(_sinfi^2+(_cosfi*COS(Азимут!H170*PI()/180))^2))))*180/PI())</f>
        <v>41.132989390104314</v>
      </c>
      <c r="S170" s="73">
        <f>(-1)*(180*_nn1+(-1)^_nn1*ASIN(-(-1)*SIN(Расчет!D187*PI()/180)/(SQRT(_sinfi^2+(_cosfi*COS(Азимут!I170*PI()/180))^2)))*180/PI()+ACOS((_sinfi/(SQRT(_sinfi^2+(_cosfi*COS(Азимут!I170*PI()/180))^2))))*180/PI())</f>
        <v>47.298536510588718</v>
      </c>
      <c r="T170" s="73">
        <f>(-1)*(180*_nn1+(-1)^_nn1*ASIN(-(-1)*SIN(Расчет!D187*PI()/180)/(SQRT(_sinfi^2+(_cosfi*COS(Азимут!J170*PI()/180))^2)))*180/PI()+ACOS((_sinfi/(SQRT(_sinfi^2+(_cosfi*COS(Азимут!J170*PI()/180))^2))))*180/PI())</f>
        <v>51.771114195904516</v>
      </c>
      <c r="U170" s="73">
        <f>(-1)*(180*_nn1+(-1)^_nn1*ASIN(-(-1)*SIN(Расчет!D187*PI()/180)/(SQRT(_sinfi^2+(_cosfi*COS(Азимут!K170*PI()/180))^2)))*180/PI()+ACOS((_sinfi/(SQRT(_sinfi^2+(_cosfi*COS(Азимут!K170*PI()/180))^2))))*180/PI())</f>
        <v>54.744729685946282</v>
      </c>
      <c r="V170" s="73">
        <f>(-1)*(180*_nn1+(-1)^_nn1*ASIN(-(-1)*SIN(Расчет!D187*PI()/180)/(SQRT(_sinfi^2+(_cosfi*COS(Азимут!L170*PI()/180))^2)))*180/PI()+ACOS((_sinfi/(SQRT(_sinfi^2+(_cosfi*COS(Азимут!L170*PI()/180))^2))))*180/PI())</f>
        <v>56.432194279033268</v>
      </c>
      <c r="W170" s="110">
        <f>(-1)*(180*_nn1+(-1)^_nn1*ASIN(-(-1)*SIN(Расчет!D187*PI()/180)/(SQRT(_sinfi^2+(_cosfi*COS(Азимут!M170*PI()/180))^2)))*180/PI()+ACOS((_sinfi/(SQRT(_sinfi^2+(_cosfi*COS(Азимут!M170*PI()/180))^2))))*180/PI())</f>
        <v>56.978096603150362</v>
      </c>
    </row>
    <row r="171" spans="1:23">
      <c r="A171" s="46">
        <f>Расчет!A188</f>
        <v>167</v>
      </c>
      <c r="B171" s="3" t="str">
        <f>Расчет!B188</f>
        <v>Июнь</v>
      </c>
      <c r="C171" s="31">
        <f>Расчет!C188</f>
        <v>16</v>
      </c>
      <c r="D171" s="120">
        <f>Расчет!U188-Расчет!U188/10</f>
        <v>123.71165476428713</v>
      </c>
      <c r="E171" s="59">
        <f>D171-Расчет!U188/10</f>
        <v>109.965915346033</v>
      </c>
      <c r="F171" s="59">
        <f>E171-Расчет!U188/10</f>
        <v>96.220175927778868</v>
      </c>
      <c r="G171" s="57">
        <f>F171-Расчет!U188/10</f>
        <v>82.474436509524736</v>
      </c>
      <c r="H171" s="57">
        <f>G171-Расчет!U188/10</f>
        <v>68.728697091270604</v>
      </c>
      <c r="I171" s="57">
        <f>H171-Расчет!U188/10</f>
        <v>54.982957673016479</v>
      </c>
      <c r="J171" s="57">
        <f>I171-Расчет!U188/10</f>
        <v>41.237218254762354</v>
      </c>
      <c r="K171" s="57">
        <f>J171-Расчет!U188/10</f>
        <v>27.491478836508229</v>
      </c>
      <c r="L171" s="57">
        <f>K171-Расчет!U188/10</f>
        <v>13.745739418254102</v>
      </c>
      <c r="M171" s="117">
        <f>L171-Расчет!U188/10</f>
        <v>-2.4868995751603507E-14</v>
      </c>
      <c r="N171" s="111">
        <f>IF(D171&gt;90,(-1)*(180*_nn2+(-1)^_nn2*ASIN(-(-1)*SIN(Расчет!D188*PI()/180)/(SQRT(_sinfi^2+(_cosfi*COS(Азимут!D171*PI()/180))^2)))*180/PI()-ACOS((_sinfi/(SQRT(_sinfi^2+(_cosfi*COS(Азимут!D171*PI()/180))^2))))*180/PI()),(-1)*(180*_nn1+(-1)^_nn1*ASIN(-(-1)*SIN(Расчет!D188*PI()/180)/(SQRT(_sinfi^2+(_cosfi*COS(Азимут!D171*PI()/180))^2)))*180/PI()+ACOS((_sinfi/(SQRT(_sinfi^2+(_cosfi*COS(Азимут!D171*PI()/180))^2))))*180/PI()))</f>
        <v>6.2242116494047934</v>
      </c>
      <c r="O171" s="74">
        <f>IF(E171&gt;90,(-1)*(180*_nn2+(-1)^_nn2*ASIN(-(-1)*SIN(Расчет!D188*PI()/180)/(SQRT(_sinfi^2+(_cosfi*COS(Азимут!E171*PI()/180))^2)))*180/PI()-ACOS((_sinfi/(SQRT(_sinfi^2+(_cosfi*COS(Азимут!E171*PI()/180))^2))))*180/PI()),(-1)*(180*_nn1+(-1)^_nn1*ASIN(-(-1)*SIN(Расчет!D188*PI()/180)/(SQRT(_sinfi^2+(_cosfi*COS(Азимут!E171*PI()/180))^2)))*180/PI()+ACOS((_sinfi/(SQRT(_sinfi^2+(_cosfi*COS(Азимут!E171*PI()/180))^2))))*180/PI()))</f>
        <v>14.841437745391119</v>
      </c>
      <c r="P171" s="74">
        <f>IF(F171&gt;90,(-1)*(180*_nn2+(-1)^_nn2*ASIN(-(-1)*SIN(Расчет!D188*PI()/180)/(SQRT(_sinfi^2+(_cosfi*COS(Азимут!F171*PI()/180))^2)))*180/PI()-ACOS((_sinfi/(SQRT(_sinfi^2+(_cosfi*COS(Азимут!F171*PI()/180))^2))))*180/PI()),(-1)*(180*_nn1+(-1)^_nn1*ASIN(-(-1)*SIN(Расчет!D188*PI()/180)/(SQRT(_sinfi^2+(_cosfi*COS(Азимут!F171*PI()/180))^2)))*180/PI()+ACOS((_sinfi/(SQRT(_sinfi^2+(_cosfi*COS(Азимут!F171*PI()/180))^2))))*180/PI()))</f>
        <v>24.221058509230033</v>
      </c>
      <c r="Q171" s="73">
        <f>(-1)*(180*_nn1+(-1)^_nn1*ASIN(-(-1)*SIN(Расчет!D188*PI()/180)/(SQRT(_sinfi^2+(_cosfi*COS(Азимут!G171*PI()/180))^2)))*180/PI()+ACOS((_sinfi/(SQRT(_sinfi^2+(_cosfi*COS(Азимут!G171*PI()/180))^2))))*180/PI())</f>
        <v>33.302147390362734</v>
      </c>
      <c r="R171" s="73">
        <f>(-1)*(180*_nn1+(-1)^_nn1*ASIN(-(-1)*SIN(Расчет!D188*PI()/180)/(SQRT(_sinfi^2+(_cosfi*COS(Азимут!H171*PI()/180))^2)))*180/PI()+ACOS((_sinfi/(SQRT(_sinfi^2+(_cosfi*COS(Азимут!H171*PI()/180))^2))))*180/PI())</f>
        <v>41.157586709256663</v>
      </c>
      <c r="S171" s="73">
        <f>(-1)*(180*_nn1+(-1)^_nn1*ASIN(-(-1)*SIN(Расчет!D188*PI()/180)/(SQRT(_sinfi^2+(_cosfi*COS(Азимут!I171*PI()/180))^2)))*180/PI()+ACOS((_sinfi/(SQRT(_sinfi^2+(_cosfi*COS(Азимут!I171*PI()/180))^2))))*180/PI())</f>
        <v>47.33117374789316</v>
      </c>
      <c r="T171" s="73">
        <f>(-1)*(180*_nn1+(-1)^_nn1*ASIN(-(-1)*SIN(Расчет!D188*PI()/180)/(SQRT(_sinfi^2+(_cosfi*COS(Азимут!J171*PI()/180))^2)))*180/PI()+ACOS((_sinfi/(SQRT(_sinfi^2+(_cosfi*COS(Азимут!J171*PI()/180))^2))))*180/PI())</f>
        <v>51.8088211817022</v>
      </c>
      <c r="U171" s="73">
        <f>(-1)*(180*_nn1+(-1)^_nn1*ASIN(-(-1)*SIN(Расчет!D188*PI()/180)/(SQRT(_sinfi^2+(_cosfi*COS(Азимут!K171*PI()/180))^2)))*180/PI()+ACOS((_sinfi/(SQRT(_sinfi^2+(_cosfi*COS(Азимут!K171*PI()/180))^2))))*180/PI())</f>
        <v>54.785234175140573</v>
      </c>
      <c r="V171" s="73">
        <f>(-1)*(180*_nn1+(-1)^_nn1*ASIN(-(-1)*SIN(Расчет!D188*PI()/180)/(SQRT(_sinfi^2+(_cosfi*COS(Азимут!L171*PI()/180))^2)))*180/PI()+ACOS((_sinfi/(SQRT(_sinfi^2+(_cosfi*COS(Азимут!L171*PI()/180))^2))))*180/PI())</f>
        <v>56.474030048416381</v>
      </c>
      <c r="W171" s="110">
        <f>(-1)*(180*_nn1+(-1)^_nn1*ASIN(-(-1)*SIN(Расчет!D188*PI()/180)/(SQRT(_sinfi^2+(_cosfi*COS(Азимут!M171*PI()/180))^2)))*180/PI()+ACOS((_sinfi/(SQRT(_sinfi^2+(_cosfi*COS(Азимут!M171*PI()/180))^2))))*180/PI())</f>
        <v>57.020318723020779</v>
      </c>
    </row>
    <row r="172" spans="1:23">
      <c r="A172" s="46">
        <f>Расчет!A189</f>
        <v>168</v>
      </c>
      <c r="B172" s="3" t="str">
        <f>Расчет!B189</f>
        <v>Июнь</v>
      </c>
      <c r="C172" s="31">
        <f>Расчет!C189</f>
        <v>17</v>
      </c>
      <c r="D172" s="120">
        <f>Расчет!U189-Расчет!U189/10</f>
        <v>123.78864696898125</v>
      </c>
      <c r="E172" s="59">
        <f>D172-Расчет!U189/10</f>
        <v>110.03435286131668</v>
      </c>
      <c r="F172" s="59">
        <f>E172-Расчет!U189/10</f>
        <v>96.280058753652099</v>
      </c>
      <c r="G172" s="57">
        <f>F172-Расчет!U189/10</f>
        <v>82.525764645987522</v>
      </c>
      <c r="H172" s="57">
        <f>G172-Расчет!U189/10</f>
        <v>68.771470538322944</v>
      </c>
      <c r="I172" s="57">
        <f>H172-Расчет!U189/10</f>
        <v>55.01717643065836</v>
      </c>
      <c r="J172" s="57">
        <f>I172-Расчет!U189/10</f>
        <v>41.262882322993775</v>
      </c>
      <c r="K172" s="57">
        <f>J172-Расчет!U189/10</f>
        <v>27.508588215329191</v>
      </c>
      <c r="L172" s="57">
        <f>K172-Расчет!U189/10</f>
        <v>13.754294107664608</v>
      </c>
      <c r="M172" s="117">
        <f>L172-Расчет!U189/10</f>
        <v>2.4868995751603507E-14</v>
      </c>
      <c r="N172" s="111">
        <f>IF(D172&gt;90,(-1)*(180*_nn2+(-1)^_nn2*ASIN(-(-1)*SIN(Расчет!D189*PI()/180)/(SQRT(_sinfi^2+(_cosfi*COS(Азимут!D172*PI()/180))^2)))*180/PI()-ACOS((_sinfi/(SQRT(_sinfi^2+(_cosfi*COS(Азимут!D172*PI()/180))^2))))*180/PI()),(-1)*(180*_nn1+(-1)^_nn1*ASIN(-(-1)*SIN(Расчет!D189*PI()/180)/(SQRT(_sinfi^2+(_cosfi*COS(Азимут!D172*PI()/180))^2)))*180/PI()+ACOS((_sinfi/(SQRT(_sinfi^2+(_cosfi*COS(Азимут!D172*PI()/180))^2))))*180/PI()))</f>
        <v>6.2201241292929978</v>
      </c>
      <c r="O172" s="74">
        <f>IF(E172&gt;90,(-1)*(180*_nn2+(-1)^_nn2*ASIN(-(-1)*SIN(Расчет!D189*PI()/180)/(SQRT(_sinfi^2+(_cosfi*COS(Азимут!E172*PI()/180))^2)))*180/PI()-ACOS((_sinfi/(SQRT(_sinfi^2+(_cosfi*COS(Азимут!E172*PI()/180))^2))))*180/PI()),(-1)*(180*_nn1+(-1)^_nn1*ASIN(-(-1)*SIN(Расчет!D189*PI()/180)/(SQRT(_sinfi^2+(_cosfi*COS(Азимут!E172*PI()/180))^2)))*180/PI()+ACOS((_sinfi/(SQRT(_sinfi^2+(_cosfi*COS(Азимут!E172*PI()/180))^2))))*180/PI()))</f>
        <v>14.838226230393133</v>
      </c>
      <c r="P172" s="74">
        <f>IF(F172&gt;90,(-1)*(180*_nn2+(-1)^_nn2*ASIN(-(-1)*SIN(Расчет!D189*PI()/180)/(SQRT(_sinfi^2+(_cosfi*COS(Азимут!F172*PI()/180))^2)))*180/PI()-ACOS((_sinfi/(SQRT(_sinfi^2+(_cosfi*COS(Азимут!F172*PI()/180))^2))))*180/PI()),(-1)*(180*_nn1+(-1)^_nn1*ASIN(-(-1)*SIN(Расчет!D189*PI()/180)/(SQRT(_sinfi^2+(_cosfi*COS(Азимут!F172*PI()/180))^2)))*180/PI()+ACOS((_sinfi/(SQRT(_sinfi^2+(_cosfi*COS(Азимут!F172*PI()/180))^2))))*180/PI()))</f>
        <v>24.223703905123131</v>
      </c>
      <c r="Q172" s="73">
        <f>(-1)*(180*_nn1+(-1)^_nn1*ASIN(-(-1)*SIN(Расчет!D189*PI()/180)/(SQRT(_sinfi^2+(_cosfi*COS(Азимут!G172*PI()/180))^2)))*180/PI()+ACOS((_sinfi/(SQRT(_sinfi^2+(_cosfi*COS(Азимут!G172*PI()/180))^2))))*180/PI())</f>
        <v>33.313656736623244</v>
      </c>
      <c r="R172" s="73">
        <f>(-1)*(180*_nn1+(-1)^_nn1*ASIN(-(-1)*SIN(Расчет!D189*PI()/180)/(SQRT(_sinfi^2+(_cosfi*COS(Азимут!H172*PI()/180))^2)))*180/PI()+ACOS((_sinfi/(SQRT(_sinfi^2+(_cosfi*COS(Азимут!H172*PI()/180))^2))))*180/PI())</f>
        <v>41.177889571250489</v>
      </c>
      <c r="S172" s="73">
        <f>(-1)*(180*_nn1+(-1)^_nn1*ASIN(-(-1)*SIN(Расчет!D189*PI()/180)/(SQRT(_sinfi^2+(_cosfi*COS(Азимут!I172*PI()/180))^2)))*180/PI()+ACOS((_sinfi/(SQRT(_sinfi^2+(_cosfi*COS(Азимут!I172*PI()/180))^2))))*180/PI())</f>
        <v>47.358141010473929</v>
      </c>
      <c r="T172" s="73">
        <f>(-1)*(180*_nn1+(-1)^_nn1*ASIN(-(-1)*SIN(Расчет!D189*PI()/180)/(SQRT(_sinfi^2+(_cosfi*COS(Азимут!J172*PI()/180))^2)))*180/PI()+ACOS((_sinfi/(SQRT(_sinfi^2+(_cosfi*COS(Азимут!J172*PI()/180))^2))))*180/PI())</f>
        <v>51.839989684520816</v>
      </c>
      <c r="U172" s="73">
        <f>(-1)*(180*_nn1+(-1)^_nn1*ASIN(-(-1)*SIN(Расчет!D189*PI()/180)/(SQRT(_sinfi^2+(_cosfi*COS(Азимут!K172*PI()/180))^2)))*180/PI()+ACOS((_sinfi/(SQRT(_sinfi^2+(_cosfi*COS(Азимут!K172*PI()/180))^2))))*180/PI())</f>
        <v>54.818719767398591</v>
      </c>
      <c r="V172" s="73">
        <f>(-1)*(180*_nn1+(-1)^_nn1*ASIN(-(-1)*SIN(Расчет!D189*PI()/180)/(SQRT(_sinfi^2+(_cosfi*COS(Азимут!L172*PI()/180))^2)))*180/PI()+ACOS((_sinfi/(SQRT(_sinfi^2+(_cosfi*COS(Азимут!L172*PI()/180))^2))))*180/PI())</f>
        <v>56.50861771094128</v>
      </c>
      <c r="W172" s="110">
        <f>(-1)*(180*_nn1+(-1)^_nn1*ASIN(-(-1)*SIN(Расчет!D189*PI()/180)/(SQRT(_sinfi^2+(_cosfi*COS(Азимут!M172*PI()/180))^2)))*180/PI()+ACOS((_sinfi/(SQRT(_sinfi^2+(_cosfi*COS(Азимут!M172*PI()/180))^2))))*180/PI())</f>
        <v>57.055226103402447</v>
      </c>
    </row>
    <row r="173" spans="1:23">
      <c r="A173" s="46">
        <f>Расчет!A190</f>
        <v>169</v>
      </c>
      <c r="B173" s="3" t="str">
        <f>Расчет!B190</f>
        <v>Июнь</v>
      </c>
      <c r="C173" s="31">
        <f>Расчет!C190</f>
        <v>18</v>
      </c>
      <c r="D173" s="120">
        <f>Расчет!U190-Расчет!U190/10</f>
        <v>123.84954472859998</v>
      </c>
      <c r="E173" s="59">
        <f>D173-Расчет!U190/10</f>
        <v>110.08848420319998</v>
      </c>
      <c r="F173" s="59">
        <f>E173-Расчет!U190/10</f>
        <v>96.327423677799985</v>
      </c>
      <c r="G173" s="57">
        <f>F173-Расчет!U190/10</f>
        <v>82.566363152399987</v>
      </c>
      <c r="H173" s="57">
        <f>G173-Расчет!U190/10</f>
        <v>68.805302626999989</v>
      </c>
      <c r="I173" s="57">
        <f>H173-Расчет!U190/10</f>
        <v>55.044242101599991</v>
      </c>
      <c r="J173" s="57">
        <f>I173-Расчет!U190/10</f>
        <v>41.283181576199993</v>
      </c>
      <c r="K173" s="57">
        <f>J173-Расчет!U190/10</f>
        <v>27.522121050799996</v>
      </c>
      <c r="L173" s="57">
        <f>K173-Расчет!U190/10</f>
        <v>13.761060525399998</v>
      </c>
      <c r="M173" s="117">
        <f>L173-Расчет!U190/10</f>
        <v>0</v>
      </c>
      <c r="N173" s="111">
        <f>IF(D173&gt;90,(-1)*(180*_nn2+(-1)^_nn2*ASIN(-(-1)*SIN(Расчет!D190*PI()/180)/(SQRT(_sinfi^2+(_cosfi*COS(Азимут!D173*PI()/180))^2)))*180/PI()-ACOS((_sinfi/(SQRT(_sinfi^2+(_cosfi*COS(Азимут!D173*PI()/180))^2))))*180/PI()),(-1)*(180*_nn1+(-1)^_nn1*ASIN(-(-1)*SIN(Расчет!D190*PI()/180)/(SQRT(_sinfi^2+(_cosfi*COS(Азимут!D173*PI()/180))^2)))*180/PI()+ACOS((_sinfi/(SQRT(_sinfi^2+(_cosfi*COS(Азимут!D173*PI()/180))^2))))*180/PI()))</f>
        <v>6.2168723568975679</v>
      </c>
      <c r="O173" s="74">
        <f>IF(E173&gt;90,(-1)*(180*_nn2+(-1)^_nn2*ASIN(-(-1)*SIN(Расчет!D190*PI()/180)/(SQRT(_sinfi^2+(_cosfi*COS(Азимут!E173*PI()/180))^2)))*180/PI()-ACOS((_sinfi/(SQRT(_sinfi^2+(_cosfi*COS(Азимут!E173*PI()/180))^2))))*180/PI()),(-1)*(180*_nn1+(-1)^_nn1*ASIN(-(-1)*SIN(Расчет!D190*PI()/180)/(SQRT(_sinfi^2+(_cosfi*COS(Азимут!E173*PI()/180))^2)))*180/PI()+ACOS((_sinfi/(SQRT(_sinfi^2+(_cosfi*COS(Азимут!E173*PI()/180))^2))))*180/PI()))</f>
        <v>14.835650251949119</v>
      </c>
      <c r="P173" s="74">
        <f>IF(F173&gt;90,(-1)*(180*_nn2+(-1)^_nn2*ASIN(-(-1)*SIN(Расчет!D190*PI()/180)/(SQRT(_sinfi^2+(_cosfi*COS(Азимут!F173*PI()/180))^2)))*180/PI()-ACOS((_sinfi/(SQRT(_sinfi^2+(_cosfi*COS(Азимут!F173*PI()/180))^2))))*180/PI()),(-1)*(180*_nn1+(-1)^_nn1*ASIN(-(-1)*SIN(Расчет!D190*PI()/180)/(SQRT(_sinfi^2+(_cosfi*COS(Азимут!F173*PI()/180))^2)))*180/PI()+ACOS((_sinfi/(SQRT(_sinfi^2+(_cosfi*COS(Азимут!F173*PI()/180))^2))))*180/PI()))</f>
        <v>24.225750468960058</v>
      </c>
      <c r="Q173" s="73">
        <f>(-1)*(180*_nn1+(-1)^_nn1*ASIN(-(-1)*SIN(Расчет!D190*PI()/180)/(SQRT(_sinfi^2+(_cosfi*COS(Азимут!G173*PI()/180))^2)))*180/PI()+ACOS((_sinfi/(SQRT(_sinfi^2+(_cosfi*COS(Азимут!G173*PI()/180))^2))))*180/PI())</f>
        <v>33.322714017119978</v>
      </c>
      <c r="R173" s="73">
        <f>(-1)*(180*_nn1+(-1)^_nn1*ASIN(-(-1)*SIN(Расчет!D190*PI()/180)/(SQRT(_sinfi^2+(_cosfi*COS(Азимут!H173*PI()/180))^2)))*180/PI()+ACOS((_sinfi/(SQRT(_sinfi^2+(_cosfi*COS(Азимут!H173*PI()/180))^2))))*180/PI())</f>
        <v>41.193907311753861</v>
      </c>
      <c r="S173" s="73">
        <f>(-1)*(180*_nn1+(-1)^_nn1*ASIN(-(-1)*SIN(Расчет!D190*PI()/180)/(SQRT(_sinfi^2+(_cosfi*COS(Азимут!I173*PI()/180))^2)))*180/PI()+ACOS((_sinfi/(SQRT(_sinfi^2+(_cosfi*COS(Азимут!I173*PI()/180))^2))))*180/PI())</f>
        <v>47.379434748632974</v>
      </c>
      <c r="T173" s="73">
        <f>(-1)*(180*_nn1+(-1)^_nn1*ASIN(-(-1)*SIN(Расчет!D190*PI()/180)/(SQRT(_sinfi^2+(_cosfi*COS(Азимут!J173*PI()/180))^2)))*180/PI()+ACOS((_sinfi/(SQRT(_sinfi^2+(_cosfi*COS(Азимут!J173*PI()/180))^2))))*180/PI())</f>
        <v>51.864608682061402</v>
      </c>
      <c r="U173" s="73">
        <f>(-1)*(180*_nn1+(-1)^_nn1*ASIN(-(-1)*SIN(Расчет!D190*PI()/180)/(SQRT(_sinfi^2+(_cosfi*COS(Азимут!K173*PI()/180))^2)))*180/PI()+ACOS((_sinfi/(SQRT(_sinfi^2+(_cosfi*COS(Азимут!K173*PI()/180))^2))))*180/PI())</f>
        <v>54.845171980687326</v>
      </c>
      <c r="V173" s="73">
        <f>(-1)*(180*_nn1+(-1)^_nn1*ASIN(-(-1)*SIN(Расчет!D190*PI()/180)/(SQRT(_sinfi^2+(_cosfi*COS(Азимут!L173*PI()/180))^2)))*180/PI()+ACOS((_sinfi/(SQRT(_sinfi^2+(_cosfi*COS(Азимут!L173*PI()/180))^2))))*180/PI())</f>
        <v>56.535941473268338</v>
      </c>
      <c r="W173" s="110">
        <f>(-1)*(180*_nn1+(-1)^_nn1*ASIN(-(-1)*SIN(Расчет!D190*PI()/180)/(SQRT(_sinfi^2+(_cosfi*COS(Азимут!M173*PI()/180))^2)))*180/PI()+ACOS((_sinfi/(SQRT(_sinfi^2+(_cosfi*COS(Азимут!M173*PI()/180))^2))))*180/PI())</f>
        <v>57.082802635024251</v>
      </c>
    </row>
    <row r="174" spans="1:23">
      <c r="A174" s="46">
        <f>Расчет!A191</f>
        <v>170</v>
      </c>
      <c r="B174" s="3" t="str">
        <f>Расчет!B191</f>
        <v>Июнь</v>
      </c>
      <c r="C174" s="31">
        <f>Расчет!C191</f>
        <v>19</v>
      </c>
      <c r="D174" s="120">
        <f>Расчет!U191-Расчет!U191/10</f>
        <v>123.89426756821666</v>
      </c>
      <c r="E174" s="59">
        <f>D174-Расчет!U191/10</f>
        <v>110.1282378384148</v>
      </c>
      <c r="F174" s="59">
        <f>E174-Расчет!U191/10</f>
        <v>96.362208108612947</v>
      </c>
      <c r="G174" s="57">
        <f>F174-Расчет!U191/10</f>
        <v>82.596178378811089</v>
      </c>
      <c r="H174" s="57">
        <f>G174-Расчет!U191/10</f>
        <v>68.830148649009232</v>
      </c>
      <c r="I174" s="57">
        <f>H174-Расчет!U191/10</f>
        <v>55.064118919207381</v>
      </c>
      <c r="J174" s="57">
        <f>I174-Расчет!U191/10</f>
        <v>41.29808918940553</v>
      </c>
      <c r="K174" s="57">
        <f>J174-Расчет!U191/10</f>
        <v>27.53205945960368</v>
      </c>
      <c r="L174" s="57">
        <f>K174-Расчет!U191/10</f>
        <v>13.766029729801827</v>
      </c>
      <c r="M174" s="117">
        <f>L174-Расчет!U191/10</f>
        <v>-2.4868995751603507E-14</v>
      </c>
      <c r="N174" s="111">
        <f>IF(D174&gt;90,(-1)*(180*_nn2+(-1)^_nn2*ASIN(-(-1)*SIN(Расчет!D191*PI()/180)/(SQRT(_sinfi^2+(_cosfi*COS(Азимут!D174*PI()/180))^2)))*180/PI()-ACOS((_sinfi/(SQRT(_sinfi^2+(_cosfi*COS(Азимут!D174*PI()/180))^2))))*180/PI()),(-1)*(180*_nn1+(-1)^_nn1*ASIN(-(-1)*SIN(Расчет!D191*PI()/180)/(SQRT(_sinfi^2+(_cosfi*COS(Азимут!D174*PI()/180))^2)))*180/PI()+ACOS((_sinfi/(SQRT(_sinfi^2+(_cosfi*COS(Азимут!D174*PI()/180))^2))))*180/PI()))</f>
        <v>6.2144737535426202</v>
      </c>
      <c r="O174" s="74">
        <f>IF(E174&gt;90,(-1)*(180*_nn2+(-1)^_nn2*ASIN(-(-1)*SIN(Расчет!D191*PI()/180)/(SQRT(_sinfi^2+(_cosfi*COS(Азимут!E174*PI()/180))^2)))*180/PI()-ACOS((_sinfi/(SQRT(_sinfi^2+(_cosfi*COS(Азимут!E174*PI()/180))^2))))*180/PI()),(-1)*(180*_nn1+(-1)^_nn1*ASIN(-(-1)*SIN(Расчет!D191*PI()/180)/(SQRT(_sinfi^2+(_cosfi*COS(Азимут!E174*PI()/180))^2)))*180/PI()+ACOS((_sinfi/(SQRT(_sinfi^2+(_cosfi*COS(Азимут!E174*PI()/180))^2))))*180/PI()))</f>
        <v>14.833738318447161</v>
      </c>
      <c r="P174" s="74">
        <f>IF(F174&gt;90,(-1)*(180*_nn2+(-1)^_nn2*ASIN(-(-1)*SIN(Расчет!D191*PI()/180)/(SQRT(_sinfi^2+(_cosfi*COS(Азимут!F174*PI()/180))^2)))*180/PI()-ACOS((_sinfi/(SQRT(_sinfi^2+(_cosfi*COS(Азимут!F174*PI()/180))^2))))*180/PI()),(-1)*(180*_nn1+(-1)^_nn1*ASIN(-(-1)*SIN(Расчет!D191*PI()/180)/(SQRT(_sinfi^2+(_cosfi*COS(Азимут!F174*PI()/180))^2)))*180/PI()+ACOS((_sinfi/(SQRT(_sinfi^2+(_cosfi*COS(Азимут!F174*PI()/180))^2))))*180/PI()))</f>
        <v>24.227227626210578</v>
      </c>
      <c r="Q174" s="73">
        <f>(-1)*(180*_nn1+(-1)^_nn1*ASIN(-(-1)*SIN(Расчет!D191*PI()/180)/(SQRT(_sinfi^2+(_cosfi*COS(Азимут!G174*PI()/180))^2)))*180/PI()+ACOS((_sinfi/(SQRT(_sinfi^2+(_cosfi*COS(Азимут!G174*PI()/180))^2))))*180/PI())</f>
        <v>33.329339601021843</v>
      </c>
      <c r="R174" s="73">
        <f>(-1)*(180*_nn1+(-1)^_nn1*ASIN(-(-1)*SIN(Расчет!D191*PI()/180)/(SQRT(_sinfi^2+(_cosfi*COS(Азимут!H174*PI()/180))^2)))*180/PI()+ACOS((_sinfi/(SQRT(_sinfi^2+(_cosfi*COS(Азимут!H174*PI()/180))^2))))*180/PI())</f>
        <v>41.205647495655427</v>
      </c>
      <c r="S174" s="73">
        <f>(-1)*(180*_nn1+(-1)^_nn1*ASIN(-(-1)*SIN(Расчет!D191*PI()/180)/(SQRT(_sinfi^2+(_cosfi*COS(Азимут!I174*PI()/180))^2)))*180/PI()+ACOS((_sinfi/(SQRT(_sinfi^2+(_cosfi*COS(Азимут!I174*PI()/180))^2))))*180/PI())</f>
        <v>47.395052246962507</v>
      </c>
      <c r="T174" s="73">
        <f>(-1)*(180*_nn1+(-1)^_nn1*ASIN(-(-1)*SIN(Расчет!D191*PI()/180)/(SQRT(_sinfi^2+(_cosfi*COS(Азимут!J174*PI()/180))^2)))*180/PI()+ACOS((_sinfi/(SQRT(_sinfi^2+(_cosfi*COS(Азимут!J174*PI()/180))^2))))*180/PI())</f>
        <v>51.88266949356472</v>
      </c>
      <c r="U174" s="73">
        <f>(-1)*(180*_nn1+(-1)^_nn1*ASIN(-(-1)*SIN(Расчет!D191*PI()/180)/(SQRT(_sinfi^2+(_cosfi*COS(Азимут!K174*PI()/180))^2)))*180/PI()+ACOS((_sinfi/(SQRT(_sinfi^2+(_cosfi*COS(Азимут!K174*PI()/180))^2))))*180/PI())</f>
        <v>54.864579370643213</v>
      </c>
      <c r="V174" s="73">
        <f>(-1)*(180*_nn1+(-1)^_nn1*ASIN(-(-1)*SIN(Расчет!D191*PI()/180)/(SQRT(_sinfi^2+(_cosfi*COS(Азимут!L174*PI()/180))^2)))*180/PI()+ACOS((_sinfi/(SQRT(_sinfi^2+(_cosfi*COS(Азимут!L174*PI()/180))^2))))*180/PI())</f>
        <v>56.555988842455946</v>
      </c>
      <c r="W174" s="110">
        <f>(-1)*(180*_nn1+(-1)^_nn1*ASIN(-(-1)*SIN(Расчет!D191*PI()/180)/(SQRT(_sinfi^2+(_cosfi*COS(Азимут!M174*PI()/180))^2)))*180/PI()+ACOS((_sinfi/(SQRT(_sinfi^2+(_cosfi*COS(Азимут!M174*PI()/180))^2))))*180/PI())</f>
        <v>57.103035572007627</v>
      </c>
    </row>
    <row r="175" spans="1:23">
      <c r="A175" s="46">
        <f>Расчет!A192</f>
        <v>171</v>
      </c>
      <c r="B175" s="3" t="str">
        <f>Расчет!B192</f>
        <v>Июнь</v>
      </c>
      <c r="C175" s="31">
        <f>Расчет!C192</f>
        <v>20</v>
      </c>
      <c r="D175" s="120">
        <f>Расчет!U192-Расчет!U192/10</f>
        <v>123.92275606512911</v>
      </c>
      <c r="E175" s="59">
        <f>D175-Расчет!U192/10</f>
        <v>110.15356094678143</v>
      </c>
      <c r="F175" s="59">
        <f>E175-Расчет!U192/10</f>
        <v>96.384365828433744</v>
      </c>
      <c r="G175" s="57">
        <f>F175-Расчет!U192/10</f>
        <v>82.615170710086062</v>
      </c>
      <c r="H175" s="57">
        <f>G175-Расчет!U192/10</f>
        <v>68.84597559173838</v>
      </c>
      <c r="I175" s="57">
        <f>H175-Расчет!U192/10</f>
        <v>55.076780473390698</v>
      </c>
      <c r="J175" s="57">
        <f>I175-Расчет!U192/10</f>
        <v>41.307585355043017</v>
      </c>
      <c r="K175" s="57">
        <f>J175-Расчет!U192/10</f>
        <v>27.538390236695339</v>
      </c>
      <c r="L175" s="57">
        <f>K175-Расчет!U192/10</f>
        <v>13.76919511834766</v>
      </c>
      <c r="M175" s="117">
        <f>L175-Расчет!U192/10</f>
        <v>-1.7763568394002505E-14</v>
      </c>
      <c r="N175" s="111">
        <f>IF(D175&gt;90,(-1)*(180*_nn2+(-1)^_nn2*ASIN(-(-1)*SIN(Расчет!D192*PI()/180)/(SQRT(_sinfi^2+(_cosfi*COS(Азимут!D175*PI()/180))^2)))*180/PI()-ACOS((_sinfi/(SQRT(_sinfi^2+(_cosfi*COS(Азимут!D175*PI()/180))^2))))*180/PI()),(-1)*(180*_nn1+(-1)^_nn1*ASIN(-(-1)*SIN(Расчет!D192*PI()/180)/(SQRT(_sinfi^2+(_cosfi*COS(Азимут!D175*PI()/180))^2)))*180/PI()+ACOS((_sinfi/(SQRT(_sinfi^2+(_cosfi*COS(Азимут!D175*PI()/180))^2))))*180/PI()))</f>
        <v>6.2129411912964656</v>
      </c>
      <c r="O175" s="74">
        <f>IF(E175&gt;90,(-1)*(180*_nn2+(-1)^_nn2*ASIN(-(-1)*SIN(Расчет!D192*PI()/180)/(SQRT(_sinfi^2+(_cosfi*COS(Азимут!E175*PI()/180))^2)))*180/PI()-ACOS((_sinfi/(SQRT(_sinfi^2+(_cosfi*COS(Азимут!E175*PI()/180))^2))))*180/PI()),(-1)*(180*_nn1+(-1)^_nn1*ASIN(-(-1)*SIN(Расчет!D192*PI()/180)/(SQRT(_sinfi^2+(_cosfi*COS(Азимут!E175*PI()/180))^2)))*180/PI()+ACOS((_sinfi/(SQRT(_sinfi^2+(_cosfi*COS(Азимут!E175*PI()/180))^2))))*180/PI()))</f>
        <v>14.832511509851514</v>
      </c>
      <c r="P175" s="74">
        <f>IF(F175&gt;90,(-1)*(180*_nn2+(-1)^_nn2*ASIN(-(-1)*SIN(Расчет!D192*PI()/180)/(SQRT(_sinfi^2+(_cosfi*COS(Азимут!F175*PI()/180))^2)))*180/PI()-ACOS((_sinfi/(SQRT(_sinfi^2+(_cosfi*COS(Азимут!F175*PI()/180))^2))))*180/PI()),(-1)*(180*_nn1+(-1)^_nn1*ASIN(-(-1)*SIN(Расчет!D192*PI()/180)/(SQRT(_sinfi^2+(_cosfi*COS(Азимут!F175*PI()/180))^2)))*180/PI()+ACOS((_sinfi/(SQRT(_sinfi^2+(_cosfi*COS(Азимут!F175*PI()/180))^2))))*180/PI()))</f>
        <v>24.228157162738484</v>
      </c>
      <c r="Q175" s="73">
        <f>(-1)*(180*_nn1+(-1)^_nn1*ASIN(-(-1)*SIN(Расчет!D192*PI()/180)/(SQRT(_sinfi^2+(_cosfi*COS(Азимут!G175*PI()/180))^2)))*180/PI()+ACOS((_sinfi/(SQRT(_sinfi^2+(_cosfi*COS(Азимут!G175*PI()/180))^2))))*180/PI())</f>
        <v>33.333548603428568</v>
      </c>
      <c r="R175" s="73">
        <f>(-1)*(180*_nn1+(-1)^_nn1*ASIN(-(-1)*SIN(Расчет!D192*PI()/180)/(SQRT(_sinfi^2+(_cosfi*COS(Азимут!H175*PI()/180))^2)))*180/PI()+ACOS((_sinfi/(SQRT(_sinfi^2+(_cosfi*COS(Азимут!H175*PI()/180))^2))))*180/PI())</f>
        <v>41.21311578120671</v>
      </c>
      <c r="S175" s="73">
        <f>(-1)*(180*_nn1+(-1)^_nn1*ASIN(-(-1)*SIN(Расчет!D192*PI()/180)/(SQRT(_sinfi^2+(_cosfi*COS(Азимут!I175*PI()/180))^2)))*180/PI()+ACOS((_sinfi/(SQRT(_sinfi^2+(_cosfi*COS(Азимут!I175*PI()/180))^2))))*180/PI())</f>
        <v>47.404991563746194</v>
      </c>
      <c r="T175" s="73">
        <f>(-1)*(180*_nn1+(-1)^_nn1*ASIN(-(-1)*SIN(Расчет!D192*PI()/180)/(SQRT(_sinfi^2+(_cosfi*COS(Азимут!J175*PI()/180))^2)))*180/PI()+ACOS((_sinfi/(SQRT(_sinfi^2+(_cosfi*COS(Азимут!J175*PI()/180))^2))))*180/PI())</f>
        <v>51.894165765281286</v>
      </c>
      <c r="U175" s="73">
        <f>(-1)*(180*_nn1+(-1)^_nn1*ASIN(-(-1)*SIN(Расчет!D192*PI()/180)/(SQRT(_sinfi^2+(_cosfi*COS(Азимут!K175*PI()/180))^2)))*180/PI()+ACOS((_sinfi/(SQRT(_sinfi^2+(_cosfi*COS(Азимут!K175*PI()/180))^2))))*180/PI())</f>
        <v>54.876933538552493</v>
      </c>
      <c r="V175" s="73">
        <f>(-1)*(180*_nn1+(-1)^_nn1*ASIN(-(-1)*SIN(Расчет!D192*PI()/180)/(SQRT(_sinfi^2+(_cosfi*COS(Азимут!L175*PI()/180))^2)))*180/PI()+ACOS((_sinfi/(SQRT(_sinfi^2+(_cosfi*COS(Азимут!L175*PI()/180))^2))))*180/PI())</f>
        <v>56.568750643245863</v>
      </c>
      <c r="W175" s="110">
        <f>(-1)*(180*_nn1+(-1)^_nn1*ASIN(-(-1)*SIN(Расчет!D192*PI()/180)/(SQRT(_sinfi^2+(_cosfi*COS(Азимут!M175*PI()/180))^2)))*180/PI()+ACOS((_sinfi/(SQRT(_sinfi^2+(_cosfi*COS(Азимут!M175*PI()/180))^2))))*180/PI())</f>
        <v>57.115915551604218</v>
      </c>
    </row>
    <row r="176" spans="1:23">
      <c r="A176" s="46">
        <f>Расчет!A193</f>
        <v>172</v>
      </c>
      <c r="B176" s="3" t="str">
        <f>Расчет!B193</f>
        <v>Июнь</v>
      </c>
      <c r="C176" s="31">
        <f>Расчет!C193</f>
        <v>21</v>
      </c>
      <c r="D176" s="120">
        <f>Расчет!U193-Расчет!U193/10</f>
        <v>123.93497222375727</v>
      </c>
      <c r="E176" s="59">
        <f>D176-Расчет!U193/10</f>
        <v>110.1644197544509</v>
      </c>
      <c r="F176" s="59">
        <f>E176-Расчет!U193/10</f>
        <v>96.393867285144538</v>
      </c>
      <c r="G176" s="57">
        <f>F176-Расчет!U193/10</f>
        <v>82.623314815838171</v>
      </c>
      <c r="H176" s="57">
        <f>G176-Расчет!U193/10</f>
        <v>68.852762346531804</v>
      </c>
      <c r="I176" s="57">
        <f>H176-Расчет!U193/10</f>
        <v>55.082209877225438</v>
      </c>
      <c r="J176" s="57">
        <f>I176-Расчет!U193/10</f>
        <v>41.311657407919071</v>
      </c>
      <c r="K176" s="57">
        <f>J176-Расчет!U193/10</f>
        <v>27.541104938612708</v>
      </c>
      <c r="L176" s="57">
        <f>K176-Расчет!U193/10</f>
        <v>13.770552469306345</v>
      </c>
      <c r="M176" s="117">
        <f>L176-Расчет!U193/10</f>
        <v>-1.7763568394002505E-14</v>
      </c>
      <c r="N176" s="111">
        <f>IF(D176&gt;90,(-1)*(180*_nn2+(-1)^_nn2*ASIN(-(-1)*SIN(Расчет!D193*PI()/180)/(SQRT(_sinfi^2+(_cosfi*COS(Азимут!D176*PI()/180))^2)))*180/PI()-ACOS((_sinfi/(SQRT(_sinfi^2+(_cosfi*COS(Азимут!D176*PI()/180))^2))))*180/PI()),(-1)*(180*_nn1+(-1)^_nn1*ASIN(-(-1)*SIN(Расчет!D193*PI()/180)/(SQRT(_sinfi^2+(_cosfi*COS(Азимут!D176*PI()/180))^2)))*180/PI()+ACOS((_sinfi/(SQRT(_sinfi^2+(_cosfi*COS(Азимут!D176*PI()/180))^2))))*180/PI()))</f>
        <v>6.212282904296643</v>
      </c>
      <c r="O176" s="74">
        <f>IF(E176&gt;90,(-1)*(180*_nn2+(-1)^_nn2*ASIN(-(-1)*SIN(Расчет!D193*PI()/180)/(SQRT(_sinfi^2+(_cosfi*COS(Азимут!E176*PI()/180))^2)))*180/PI()-ACOS((_sinfi/(SQRT(_sinfi^2+(_cosfi*COS(Азимут!E176*PI()/180))^2))))*180/PI()),(-1)*(180*_nn1+(-1)^_nn1*ASIN(-(-1)*SIN(Расчет!D193*PI()/180)/(SQRT(_sinfi^2+(_cosfi*COS(Азимут!E176*PI()/180))^2)))*180/PI()+ACOS((_sinfi/(SQRT(_sinfi^2+(_cosfi*COS(Азимут!E176*PI()/180))^2))))*180/PI()))</f>
        <v>14.831983317882504</v>
      </c>
      <c r="P176" s="74">
        <f>IF(F176&gt;90,(-1)*(180*_nn2+(-1)^_nn2*ASIN(-(-1)*SIN(Расчет!D193*PI()/180)/(SQRT(_sinfi^2+(_cosfi*COS(Азимут!F176*PI()/180))^2)))*180/PI()-ACOS((_sinfi/(SQRT(_sinfi^2+(_cosfi*COS(Азимут!F176*PI()/180))^2))))*180/PI()),(-1)*(180*_nn1+(-1)^_nn1*ASIN(-(-1)*SIN(Расчет!D193*PI()/180)/(SQRT(_sinfi^2+(_cosfi*COS(Азимут!F176*PI()/180))^2)))*180/PI()+ACOS((_sinfi/(SQRT(_sinfi^2+(_cosfi*COS(Азимут!F176*PI()/180))^2))))*180/PI()))</f>
        <v>24.228553034338631</v>
      </c>
      <c r="Q176" s="73">
        <f>(-1)*(180*_nn1+(-1)^_nn1*ASIN(-(-1)*SIN(Расчет!D193*PI()/180)/(SQRT(_sinfi^2+(_cosfi*COS(Азимут!G176*PI()/180))^2)))*180/PI()+ACOS((_sinfi/(SQRT(_sinfi^2+(_cosfi*COS(Азимут!G176*PI()/180))^2))))*180/PI())</f>
        <v>33.335350722060639</v>
      </c>
      <c r="R176" s="73">
        <f>(-1)*(180*_nn1+(-1)^_nn1*ASIN(-(-1)*SIN(Расчет!D193*PI()/180)/(SQRT(_sinfi^2+(_cosfi*COS(Азимут!H176*PI()/180))^2)))*180/PI()+ACOS((_sinfi/(SQRT(_sinfi^2+(_cosfi*COS(Азимут!H176*PI()/180))^2))))*180/PI())</f>
        <v>41.216315818367235</v>
      </c>
      <c r="S176" s="73">
        <f>(-1)*(180*_nn1+(-1)^_nn1*ASIN(-(-1)*SIN(Расчет!D193*PI()/180)/(SQRT(_sinfi^2+(_cosfi*COS(Азимут!I176*PI()/180))^2)))*180/PI()+ACOS((_sinfi/(SQRT(_sinfi^2+(_cosfi*COS(Азимут!I176*PI()/180))^2))))*180/PI())</f>
        <v>47.409251485453353</v>
      </c>
      <c r="T176" s="73">
        <f>(-1)*(180*_nn1+(-1)^_nn1*ASIN(-(-1)*SIN(Расчет!D193*PI()/180)/(SQRT(_sinfi^2+(_cosfi*COS(Азимут!J176*PI()/180))^2)))*180/PI()+ACOS((_sinfi/(SQRT(_sinfi^2+(_cosfi*COS(Азимут!J176*PI()/180))^2))))*180/PI())</f>
        <v>51.899093459373603</v>
      </c>
      <c r="U176" s="73">
        <f>(-1)*(180*_nn1+(-1)^_nn1*ASIN(-(-1)*SIN(Расчет!D193*PI()/180)/(SQRT(_sinfi^2+(_cosfi*COS(Азимут!K176*PI()/180))^2)))*180/PI()+ACOS((_sinfi/(SQRT(_sinfi^2+(_cosfi*COS(Азимут!K176*PI()/180))^2))))*180/PI())</f>
        <v>54.882229137085233</v>
      </c>
      <c r="V176" s="73">
        <f>(-1)*(180*_nn1+(-1)^_nn1*ASIN(-(-1)*SIN(Расчет!D193*PI()/180)/(SQRT(_sinfi^2+(_cosfi*COS(Азимут!L176*PI()/180))^2)))*180/PI()+ACOS((_sinfi/(SQRT(_sinfi^2+(_cosfi*COS(Азимут!L176*PI()/180))^2))))*180/PI())</f>
        <v>56.574221030765557</v>
      </c>
      <c r="W176" s="110">
        <f>(-1)*(180*_nn1+(-1)^_nn1*ASIN(-(-1)*SIN(Расчет!D193*PI()/180)/(SQRT(_sinfi^2+(_cosfi*COS(Азимут!M176*PI()/180))^2)))*180/PI()+ACOS((_sinfi/(SQRT(_sinfi^2+(_cosfi*COS(Азимут!M176*PI()/180))^2))))*180/PI())</f>
        <v>57.121436608737184</v>
      </c>
    </row>
    <row r="177" spans="1:26">
      <c r="A177" s="103">
        <f>Расчет!A194</f>
        <v>173</v>
      </c>
      <c r="B177" s="60" t="str">
        <f>Расчет!B194</f>
        <v>Июнь</v>
      </c>
      <c r="C177" s="113">
        <f>Расчет!C194</f>
        <v>22</v>
      </c>
      <c r="D177" s="118">
        <f>Расчет!U194-Расчет!U194/10</f>
        <v>123.93089971692598</v>
      </c>
      <c r="E177" s="16">
        <f>D177-Расчет!U194/10</f>
        <v>110.16079974837865</v>
      </c>
      <c r="F177" s="16">
        <f>E177-Расчет!U194/10</f>
        <v>96.390699779831323</v>
      </c>
      <c r="G177" s="16">
        <f>F177-Расчет!U194/10</f>
        <v>82.620599811283995</v>
      </c>
      <c r="H177" s="16">
        <f>G177-Расчет!U194/10</f>
        <v>68.850499842736667</v>
      </c>
      <c r="I177" s="16">
        <f>H177-Расчет!U194/10</f>
        <v>55.080399874189339</v>
      </c>
      <c r="J177" s="16">
        <f>I177-Расчет!U194/10</f>
        <v>41.310299905642012</v>
      </c>
      <c r="K177" s="16">
        <f>J177-Расчет!U194/10</f>
        <v>27.54019993709468</v>
      </c>
      <c r="L177" s="16">
        <f>K177-Расчет!U194/10</f>
        <v>13.770099968547349</v>
      </c>
      <c r="M177" s="119">
        <f>L177-Расчет!U194/10</f>
        <v>1.7763568394002505E-14</v>
      </c>
      <c r="N177" s="111">
        <f>IF(D177&gt;90,(-1)*(180*_nn2+(-1)^_nn2*ASIN(-(-1)*SIN(Расчет!D194*PI()/180)/(SQRT(_sinfi^2+(_cosfi*COS(Азимут!D177*PI()/180))^2)))*180/PI()-ACOS((_sinfi/(SQRT(_sinfi^2+(_cosfi*COS(Азимут!D177*PI()/180))^2))))*180/PI()),(-1)*(180*_nn1+(-1)^_nn1*ASIN(-(-1)*SIN(Расчет!D194*PI()/180)/(SQRT(_sinfi^2+(_cosfi*COS(Азимут!D177*PI()/180))^2)))*180/PI()+ACOS((_sinfi/(SQRT(_sinfi^2+(_cosfi*COS(Азимут!D177*PI()/180))^2))))*180/PI()))</f>
        <v>6.2125024317065538</v>
      </c>
      <c r="O177" s="74">
        <f>IF(E177&gt;90,(-1)*(180*_nn2+(-1)^_nn2*ASIN(-(-1)*SIN(Расчет!D194*PI()/180)/(SQRT(_sinfi^2+(_cosfi*COS(Азимут!E177*PI()/180))^2)))*180/PI()-ACOS((_sinfi/(SQRT(_sinfi^2+(_cosfi*COS(Азимут!E177*PI()/180))^2))))*180/PI()),(-1)*(180*_nn1+(-1)^_nn1*ASIN(-(-1)*SIN(Расчет!D194*PI()/180)/(SQRT(_sinfi^2+(_cosfi*COS(Азимут!E177*PI()/180))^2)))*180/PI()+ACOS((_sinfi/(SQRT(_sinfi^2+(_cosfi*COS(Азимут!E177*PI()/180))^2))))*180/PI()))</f>
        <v>14.832159543181149</v>
      </c>
      <c r="P177" s="74">
        <f>IF(F177&gt;90,(-1)*(180*_nn2+(-1)^_nn2*ASIN(-(-1)*SIN(Расчет!D194*PI()/180)/(SQRT(_sinfi^2+(_cosfi*COS(Азимут!F177*PI()/180))^2)))*180/PI()-ACOS((_sinfi/(SQRT(_sinfi^2+(_cosfi*COS(Азимут!F177*PI()/180))^2))))*180/PI()),(-1)*(180*_nn1+(-1)^_nn1*ASIN(-(-1)*SIN(Расчет!D194*PI()/180)/(SQRT(_sinfi^2+(_cosfi*COS(Азимут!F177*PI()/180))^2)))*180/PI()+ACOS((_sinfi/(SQRT(_sinfi^2+(_cosfi*COS(Азимут!F177*PI()/180))^2))))*180/PI()))</f>
        <v>24.228421244106244</v>
      </c>
      <c r="Q177" s="74">
        <f>(-1)*(180*_nn1+(-1)^_nn1*ASIN(-(-1)*SIN(Расчет!D194*PI()/180)/(SQRT(_sinfi^2+(_cosfi*COS(Азимут!G177*PI()/180))^2)))*180/PI()+ACOS((_sinfi/(SQRT(_sinfi^2+(_cosfi*COS(Азимут!G177*PI()/180))^2))))*180/PI())</f>
        <v>33.334750132009248</v>
      </c>
      <c r="R177" s="74">
        <f>(-1)*(180*_nn1+(-1)^_nn1*ASIN(-(-1)*SIN(Расчет!D194*PI()/180)/(SQRT(_sinfi^2+(_cosfi*COS(Азимут!H177*PI()/180))^2)))*180/PI()+ACOS((_sinfi/(SQRT(_sinfi^2+(_cosfi*COS(Азимут!H177*PI()/180))^2))))*180/PI())</f>
        <v>41.215249183208527</v>
      </c>
      <c r="S177" s="74">
        <f>(-1)*(180*_nn1+(-1)^_nn1*ASIN(-(-1)*SIN(Расчет!D194*PI()/180)/(SQRT(_sinfi^2+(_cosfi*COS(Азимут!I177*PI()/180))^2)))*180/PI()+ACOS((_sinfi/(SQRT(_sinfi^2+(_cosfi*COS(Азимут!I177*PI()/180))^2))))*180/PI())</f>
        <v>47.407831497303249</v>
      </c>
      <c r="T177" s="74">
        <f>(-1)*(180*_nn1+(-1)^_nn1*ASIN(-(-1)*SIN(Расчет!D194*PI()/180)/(SQRT(_sinfi^2+(_cosfi*COS(Азимут!J177*PI()/180))^2)))*180/PI()+ACOS((_sinfi/(SQRT(_sinfi^2+(_cosfi*COS(Азимут!J177*PI()/180))^2))))*180/PI())</f>
        <v>51.897450846656056</v>
      </c>
      <c r="U177" s="74">
        <f>(-1)*(180*_nn1+(-1)^_nn1*ASIN(-(-1)*SIN(Расчет!D194*PI()/180)/(SQRT(_sinfi^2+(_cosfi*COS(Азимут!K177*PI()/180))^2)))*180/PI()+ACOS((_sinfi/(SQRT(_sinfi^2+(_cosfi*COS(Азимут!K177*PI()/180))^2))))*180/PI())</f>
        <v>54.880463873891756</v>
      </c>
      <c r="V177" s="74">
        <f>(-1)*(180*_nn1+(-1)^_nn1*ASIN(-(-1)*SIN(Расчет!D194*PI()/180)/(SQRT(_sinfi^2+(_cosfi*COS(Азимут!L177*PI()/180))^2)))*180/PI()+ACOS((_sinfi/(SQRT(_sinfi^2+(_cosfi*COS(Азимут!L177*PI()/180))^2))))*180/PI())</f>
        <v>56.572397498622934</v>
      </c>
      <c r="W177" s="112">
        <f>(-1)*(180*_nn1+(-1)^_nn1*ASIN(-(-1)*SIN(Расчет!D194*PI()/180)/(SQRT(_sinfi^2+(_cosfi*COS(Азимут!M177*PI()/180))^2)))*180/PI()+ACOS((_sinfi/(SQRT(_sinfi^2+(_cosfi*COS(Азимут!M177*PI()/180))^2))))*180/PI())</f>
        <v>57.119596185284422</v>
      </c>
      <c r="X177" s="52"/>
      <c r="Y177" s="52"/>
      <c r="Z177" s="52"/>
    </row>
    <row r="178" spans="1:26">
      <c r="A178" s="46">
        <f>Расчет!A195</f>
        <v>174</v>
      </c>
      <c r="B178" s="3" t="str">
        <f>Расчет!B195</f>
        <v>Июнь</v>
      </c>
      <c r="C178" s="31">
        <f>Расчет!C195</f>
        <v>23</v>
      </c>
      <c r="D178" s="120">
        <f>Расчет!U195-Расчет!U195/10</f>
        <v>123.91054398992378</v>
      </c>
      <c r="E178" s="59">
        <f>D178-Расчет!U195/10</f>
        <v>110.14270576882114</v>
      </c>
      <c r="F178" s="59">
        <f>E178-Расчет!U195/10</f>
        <v>96.374867547718509</v>
      </c>
      <c r="G178" s="57">
        <f>F178-Расчет!U195/10</f>
        <v>82.607029326615873</v>
      </c>
      <c r="H178" s="57">
        <f>G178-Расчет!U195/10</f>
        <v>68.839191105513237</v>
      </c>
      <c r="I178" s="57">
        <f>H178-Расчет!U195/10</f>
        <v>55.071352884410594</v>
      </c>
      <c r="J178" s="57">
        <f>I178-Расчет!U195/10</f>
        <v>41.303514663307951</v>
      </c>
      <c r="K178" s="57">
        <f>J178-Расчет!U195/10</f>
        <v>27.535676442205308</v>
      </c>
      <c r="L178" s="57">
        <f>K178-Расчет!U195/10</f>
        <v>13.767838221102666</v>
      </c>
      <c r="M178" s="117">
        <f>L178-Расчет!U195/10</f>
        <v>2.4868995751603507E-14</v>
      </c>
      <c r="N178" s="111">
        <f>IF(D178&gt;90,(-1)*(180*_nn2+(-1)^_nn2*ASIN(-(-1)*SIN(Расчет!D195*PI()/180)/(SQRT(_sinfi^2+(_cosfi*COS(Азимут!D178*PI()/180))^2)))*180/PI()-ACOS((_sinfi/(SQRT(_sinfi^2+(_cosfi*COS(Азимут!D178*PI()/180))^2))))*180/PI()),(-1)*(180*_nn1+(-1)^_nn1*ASIN(-(-1)*SIN(Расчет!D195*PI()/180)/(SQRT(_sinfi^2+(_cosfi*COS(Азимут!D178*PI()/180))^2)))*180/PI()+ACOS((_sinfi/(SQRT(_sinfi^2+(_cosfi*COS(Азимут!D178*PI()/180))^2))))*180/PI()))</f>
        <v>6.2135985931204232</v>
      </c>
      <c r="O178" s="74">
        <f>IF(E178&gt;90,(-1)*(180*_nn2+(-1)^_nn2*ASIN(-(-1)*SIN(Расчет!D195*PI()/180)/(SQRT(_sinfi^2+(_cosfi*COS(Азимут!E178*PI()/180))^2)))*180/PI()-ACOS((_sinfi/(SQRT(_sinfi^2+(_cosfi*COS(Азимут!E178*PI()/180))^2))))*180/PI()),(-1)*(180*_nn1+(-1)^_nn1*ASIN(-(-1)*SIN(Расчет!D195*PI()/180)/(SQRT(_sinfi^2+(_cosfi*COS(Азимут!E178*PI()/180))^2)))*180/PI()+ACOS((_sinfi/(SQRT(_sinfi^2+(_cosfi*COS(Азимут!E178*PI()/180))^2))))*180/PI()))</f>
        <v>14.833038250966013</v>
      </c>
      <c r="P178" s="74">
        <f>IF(F178&gt;90,(-1)*(180*_nn2+(-1)^_nn2*ASIN(-(-1)*SIN(Расчет!D195*PI()/180)/(SQRT(_sinfi^2+(_cosfi*COS(Азимут!F178*PI()/180))^2)))*180/PI()-ACOS((_sinfi/(SQRT(_sinfi^2+(_cosfi*COS(Азимут!F178*PI()/180))^2))))*180/PI()),(-1)*(180*_nn1+(-1)^_nn1*ASIN(-(-1)*SIN(Расчет!D195*PI()/180)/(SQRT(_sinfi^2+(_cosfi*COS(Азимут!F178*PI()/180))^2)))*180/PI()+ACOS((_sinfi/(SQRT(_sinfi^2+(_cosfi*COS(Азимут!F178*PI()/180))^2))))*180/PI()))</f>
        <v>24.22775978953652</v>
      </c>
      <c r="Q178" s="73">
        <f>(-1)*(180*_nn1+(-1)^_nn1*ASIN(-(-1)*SIN(Расчет!D195*PI()/180)/(SQRT(_sinfi^2+(_cosfi*COS(Азимут!G178*PI()/180))^2)))*180/PI()+ACOS((_sinfi/(SQRT(_sinfi^2+(_cosfi*COS(Азимут!G178*PI()/180))^2))))*180/PI())</f>
        <v>33.331745440312517</v>
      </c>
      <c r="R178" s="73">
        <f>(-1)*(180*_nn1+(-1)^_nn1*ASIN(-(-1)*SIN(Расчет!D195*PI()/180)/(SQRT(_sinfi^2+(_cosfi*COS(Азимут!H178*PI()/180))^2)))*180/PI()+ACOS((_sinfi/(SQRT(_sinfi^2+(_cosfi*COS(Азимут!H178*PI()/180))^2))))*180/PI())</f>
        <v>41.209915349584605</v>
      </c>
      <c r="S178" s="73">
        <f>(-1)*(180*_nn1+(-1)^_nn1*ASIN(-(-1)*SIN(Расчет!D195*PI()/180)/(SQRT(_sinfi^2+(_cosfi*COS(Азимут!I178*PI()/180))^2)))*180/PI()+ACOS((_sinfi/(SQRT(_sinfi^2+(_cosfi*COS(Азимут!I178*PI()/180))^2))))*180/PI())</f>
        <v>47.400731770534748</v>
      </c>
      <c r="T178" s="73">
        <f>(-1)*(180*_nn1+(-1)^_nn1*ASIN(-(-1)*SIN(Расчет!D195*PI()/180)/(SQRT(_sinfi^2+(_cosfi*COS(Азимут!J178*PI()/180))^2)))*180/PI()+ACOS((_sinfi/(SQRT(_sinfi^2+(_cosfi*COS(Азимут!J178*PI()/180))^2))))*180/PI())</f>
        <v>51.889238503435791</v>
      </c>
      <c r="U178" s="73">
        <f>(-1)*(180*_nn1+(-1)^_nn1*ASIN(-(-1)*SIN(Расчет!D195*PI()/180)/(SQRT(_sinfi^2+(_cosfi*COS(Азимут!K178*PI()/180))^2)))*180/PI()+ACOS((_sinfi/(SQRT(_sinfi^2+(_cosfi*COS(Азимут!K178*PI()/180))^2))))*180/PI())</f>
        <v>54.871638513130961</v>
      </c>
      <c r="V178" s="73">
        <f>(-1)*(180*_nn1+(-1)^_nn1*ASIN(-(-1)*SIN(Расчет!D195*PI()/180)/(SQRT(_sinfi^2+(_cosfi*COS(Азимут!L178*PI()/180))^2)))*180/PI()+ACOS((_sinfi/(SQRT(_sinfi^2+(_cosfi*COS(Азимут!L178*PI()/180))^2))))*180/PI())</f>
        <v>56.563280882378479</v>
      </c>
      <c r="W178" s="110">
        <f>(-1)*(180*_nn1+(-1)^_nn1*ASIN(-(-1)*SIN(Расчет!D195*PI()/180)/(SQRT(_sinfi^2+(_cosfi*COS(Азимут!M178*PI()/180))^2)))*180/PI()+ACOS((_sinfi/(SQRT(_sinfi^2+(_cosfi*COS(Азимут!M178*PI()/180))^2))))*180/PI())</f>
        <v>57.110395134064078</v>
      </c>
      <c r="X178" s="49"/>
      <c r="Y178" s="49"/>
    </row>
    <row r="179" spans="1:26">
      <c r="A179" s="46">
        <f>Расчет!A196</f>
        <v>175</v>
      </c>
      <c r="B179" s="3" t="str">
        <f>Расчет!B196</f>
        <v>Июнь</v>
      </c>
      <c r="C179" s="31">
        <f>Расчет!C196</f>
        <v>24</v>
      </c>
      <c r="D179" s="120">
        <f>Расчет!U196-Расчет!U196/10</f>
        <v>123.8739322257732</v>
      </c>
      <c r="E179" s="59">
        <f>D179-Расчет!U196/10</f>
        <v>110.11016197846507</v>
      </c>
      <c r="F179" s="59">
        <f>E179-Расчет!U196/10</f>
        <v>96.346391731156942</v>
      </c>
      <c r="G179" s="57">
        <f>F179-Расчет!U196/10</f>
        <v>82.582621483848811</v>
      </c>
      <c r="H179" s="57">
        <f>G179-Расчет!U196/10</f>
        <v>68.818851236540681</v>
      </c>
      <c r="I179" s="57">
        <f>H179-Расчет!U196/10</f>
        <v>55.05508098923255</v>
      </c>
      <c r="J179" s="57">
        <f>I179-Расчет!U196/10</f>
        <v>41.29131074192442</v>
      </c>
      <c r="K179" s="57">
        <f>J179-Расчет!U196/10</f>
        <v>27.527540494616286</v>
      </c>
      <c r="L179" s="57">
        <f>K179-Расчет!U196/10</f>
        <v>13.763770247308152</v>
      </c>
      <c r="M179" s="117">
        <f>L179-Расчет!U196/10</f>
        <v>1.7763568394002505E-14</v>
      </c>
      <c r="N179" s="111">
        <f>IF(D179&gt;90,(-1)*(180*_nn2+(-1)^_nn2*ASIN(-(-1)*SIN(Расчет!D196*PI()/180)/(SQRT(_sinfi^2+(_cosfi*COS(Азимут!D179*PI()/180))^2)))*180/PI()-ACOS((_sinfi/(SQRT(_sinfi^2+(_cosfi*COS(Азимут!D179*PI()/180))^2))))*180/PI()),(-1)*(180*_nn1+(-1)^_nn1*ASIN(-(-1)*SIN(Расчет!D196*PI()/180)/(SQRT(_sinfi^2+(_cosfi*COS(Азимут!D179*PI()/180))^2)))*180/PI()+ACOS((_sinfi/(SQRT(_sinfi^2+(_cosfi*COS(Азимут!D179*PI()/180))^2))))*180/PI()))</f>
        <v>6.2155654967716032</v>
      </c>
      <c r="O179" s="74">
        <f>IF(E179&gt;90,(-1)*(180*_nn2+(-1)^_nn2*ASIN(-(-1)*SIN(Расчет!D196*PI()/180)/(SQRT(_sinfi^2+(_cosfi*COS(Азимут!E179*PI()/180))^2)))*180/PI()-ACOS((_sinfi/(SQRT(_sinfi^2+(_cosfi*COS(Азимут!E179*PI()/180))^2))))*180/PI()),(-1)*(180*_nn1+(-1)^_nn1*ASIN(-(-1)*SIN(Расчет!D196*PI()/180)/(SQRT(_sinfi^2+(_cosfi*COS(Азимут!E179*PI()/180))^2)))*180/PI()+ACOS((_sinfi/(SQRT(_sinfi^2+(_cosfi*COS(Азимут!E179*PI()/180))^2))))*180/PI()))</f>
        <v>14.834609785832583</v>
      </c>
      <c r="P179" s="74">
        <f>IF(F179&gt;90,(-1)*(180*_nn2+(-1)^_nn2*ASIN(-(-1)*SIN(Расчет!D196*PI()/180)/(SQRT(_sinfi^2+(_cosfi*COS(Азимут!F179*PI()/180))^2)))*180/PI()-ACOS((_sinfi/(SQRT(_sinfi^2+(_cosfi*COS(Азимут!F179*PI()/180))^2))))*180/PI()),(-1)*(180*_nn1+(-1)^_nn1*ASIN(-(-1)*SIN(Расчет!D196*PI()/180)/(SQRT(_sinfi^2+(_cosfi*COS(Азимут!F179*PI()/180))^2)))*180/PI()+ACOS((_sinfi/(SQRT(_sinfi^2+(_cosfi*COS(Азимут!F179*PI()/180))^2))))*180/PI()))</f>
        <v>24.226558680181824</v>
      </c>
      <c r="Q179" s="73">
        <f>(-1)*(180*_nn1+(-1)^_nn1*ASIN(-(-1)*SIN(Расчет!D196*PI()/180)/(SQRT(_sinfi^2+(_cosfi*COS(Азимут!G179*PI()/180))^2)))*180/PI()+ACOS((_sinfi/(SQRT(_sinfi^2+(_cosfi*COS(Азимут!G179*PI()/180))^2))))*180/PI())</f>
        <v>33.326329701117629</v>
      </c>
      <c r="R179" s="73">
        <f>(-1)*(180*_nn1+(-1)^_nn1*ASIN(-(-1)*SIN(Расчет!D196*PI()/180)/(SQRT(_sinfi^2+(_cosfi*COS(Азимут!H179*PI()/180))^2)))*180/PI()+ACOS((_sinfi/(SQRT(_sinfi^2+(_cosfi*COS(Азимут!H179*PI()/180))^2))))*180/PI())</f>
        <v>41.200311698588848</v>
      </c>
      <c r="S179" s="73">
        <f>(-1)*(180*_nn1+(-1)^_nn1*ASIN(-(-1)*SIN(Расчет!D196*PI()/180)/(SQRT(_sinfi^2+(_cosfi*COS(Азимут!I179*PI()/180))^2)))*180/PI()+ACOS((_sinfi/(SQRT(_sinfi^2+(_cosfi*COS(Азимут!I179*PI()/180))^2))))*180/PI())</f>
        <v>47.387953166657411</v>
      </c>
      <c r="T179" s="73">
        <f>(-1)*(180*_nn1+(-1)^_nn1*ASIN(-(-1)*SIN(Расчет!D196*PI()/180)/(SQRT(_sinfi^2+(_cosfi*COS(Азимут!J179*PI()/180))^2)))*180/PI()+ACOS((_sinfi/(SQRT(_sinfi^2+(_cosfi*COS(Азимут!J179*PI()/180))^2))))*180/PI())</f>
        <v>51.874459312568405</v>
      </c>
      <c r="U179" s="73">
        <f>(-1)*(180*_nn1+(-1)^_nn1*ASIN(-(-1)*SIN(Расчет!D196*PI()/180)/(SQRT(_sinfi^2+(_cosfi*COS(Азимут!K179*PI()/180))^2)))*180/PI()+ACOS((_sinfi/(SQRT(_sinfi^2+(_cosfi*COS(Азимут!K179*PI()/180))^2))))*180/PI())</f>
        <v>54.85575687496177</v>
      </c>
      <c r="V179" s="73">
        <f>(-1)*(180*_nn1+(-1)^_nn1*ASIN(-(-1)*SIN(Расчет!D196*PI()/180)/(SQRT(_sinfi^2+(_cosfi*COS(Азимут!L179*PI()/180))^2)))*180/PI()+ACOS((_sinfi/(SQRT(_sinfi^2+(_cosfi*COS(Азимут!L179*PI()/180))^2))))*180/PI())</f>
        <v>56.546875358387666</v>
      </c>
      <c r="W179" s="110">
        <f>(-1)*(180*_nn1+(-1)^_nn1*ASIN(-(-1)*SIN(Расчет!D196*PI()/180)/(SQRT(_sinfi^2+(_cosfi*COS(Азимут!M179*PI()/180))^2)))*180/PI()+ACOS((_sinfi/(SQRT(_sinfi^2+(_cosfi*COS(Азимут!M179*PI()/180))^2))))*180/PI())</f>
        <v>57.093837717505608</v>
      </c>
    </row>
    <row r="180" spans="1:26">
      <c r="A180" s="46">
        <f>Расчет!A197</f>
        <v>176</v>
      </c>
      <c r="B180" s="3" t="str">
        <f>Расчет!B197</f>
        <v>Июнь</v>
      </c>
      <c r="C180" s="31">
        <f>Расчет!C197</f>
        <v>25</v>
      </c>
      <c r="D180" s="120">
        <f>Расчет!U197-Расчет!U197/10</f>
        <v>123.82111317223462</v>
      </c>
      <c r="E180" s="59">
        <f>D180-Расчет!U197/10</f>
        <v>110.063211708653</v>
      </c>
      <c r="F180" s="59">
        <f>E180-Расчет!U197/10</f>
        <v>96.305310245071382</v>
      </c>
      <c r="G180" s="57">
        <f>F180-Расчет!U197/10</f>
        <v>82.547408781489764</v>
      </c>
      <c r="H180" s="57">
        <f>G180-Расчет!U197/10</f>
        <v>68.789507317908146</v>
      </c>
      <c r="I180" s="57">
        <f>H180-Расчет!U197/10</f>
        <v>55.031605854326521</v>
      </c>
      <c r="J180" s="57">
        <f>I180-Расчет!U197/10</f>
        <v>41.273704390744896</v>
      </c>
      <c r="K180" s="57">
        <f>J180-Расчет!U197/10</f>
        <v>27.515802927163271</v>
      </c>
      <c r="L180" s="57">
        <f>K180-Расчет!U197/10</f>
        <v>13.757901463581648</v>
      </c>
      <c r="M180" s="117">
        <f>L180-Расчет!U197/10</f>
        <v>2.4868995751603507E-14</v>
      </c>
      <c r="N180" s="111">
        <f>IF(D180&gt;90,(-1)*(180*_nn2+(-1)^_nn2*ASIN(-(-1)*SIN(Расчет!D197*PI()/180)/(SQRT(_sinfi^2+(_cosfi*COS(Азимут!D180*PI()/180))^2)))*180/PI()-ACOS((_sinfi/(SQRT(_sinfi^2+(_cosfi*COS(Азимут!D180*PI()/180))^2))))*180/PI()),(-1)*(180*_nn1+(-1)^_nn1*ASIN(-(-1)*SIN(Расчет!D197*PI()/180)/(SQRT(_sinfi^2+(_cosfi*COS(Азимут!D180*PI()/180))^2)))*180/PI()+ACOS((_sinfi/(SQRT(_sinfi^2+(_cosfi*COS(Азимут!D180*PI()/180))^2))))*180/PI()))</f>
        <v>6.2183925804252169</v>
      </c>
      <c r="O180" s="74">
        <f>IF(E180&gt;90,(-1)*(180*_nn2+(-1)^_nn2*ASIN(-(-1)*SIN(Расчет!D197*PI()/180)/(SQRT(_sinfi^2+(_cosfi*COS(Азимут!E180*PI()/180))^2)))*180/PI()-ACOS((_sinfi/(SQRT(_sinfi^2+(_cosfi*COS(Азимут!E180*PI()/180))^2))))*180/PI()),(-1)*(180*_nn1+(-1)^_nn1*ASIN(-(-1)*SIN(Расчет!D197*PI()/180)/(SQRT(_sinfi^2+(_cosfi*COS(Азимут!E180*PI()/180))^2)))*180/PI()+ACOS((_sinfi/(SQRT(_sinfi^2+(_cosfi*COS(Азимут!E180*PI()/180))^2))))*180/PI()))</f>
        <v>14.836856845477286</v>
      </c>
      <c r="P180" s="74">
        <f>IF(F180&gt;90,(-1)*(180*_nn2+(-1)^_nn2*ASIN(-(-1)*SIN(Расчет!D197*PI()/180)/(SQRT(_sinfi^2+(_cosfi*COS(Азимут!F180*PI()/180))^2)))*180/PI()-ACOS((_sinfi/(SQRT(_sinfi^2+(_cosfi*COS(Азимут!F180*PI()/180))^2))))*180/PI()),(-1)*(180*_nn1+(-1)^_nn1*ASIN(-(-1)*SIN(Расчет!D197*PI()/180)/(SQRT(_sinfi^2+(_cosfi*COS(Азимут!F180*PI()/180))^2)))*180/PI()+ACOS((_sinfi/(SQRT(_sinfi^2+(_cosfi*COS(Азимут!F180*PI()/180))^2))))*180/PI()))</f>
        <v>24.224800025587683</v>
      </c>
      <c r="Q180" s="73">
        <f>(-1)*(180*_nn1+(-1)^_nn1*ASIN(-(-1)*SIN(Расчет!D197*PI()/180)/(SQRT(_sinfi^2+(_cosfi*COS(Азимут!G180*PI()/180))^2)))*180/PI()+ACOS((_sinfi/(SQRT(_sinfi^2+(_cosfi*COS(Азимут!G180*PI()/180))^2))))*180/PI())</f>
        <v>33.318490491176789</v>
      </c>
      <c r="R180" s="73">
        <f>(-1)*(180*_nn1+(-1)^_nn1*ASIN(-(-1)*SIN(Расчет!D197*PI()/180)/(SQRT(_sinfi^2+(_cosfi*COS(Азимут!H180*PI()/180))^2)))*180/PI()+ACOS((_sinfi/(SQRT(_sinfi^2+(_cosfi*COS(Азимут!H180*PI()/180))^2))))*180/PI())</f>
        <v>41.186433565626629</v>
      </c>
      <c r="S180" s="73">
        <f>(-1)*(180*_nn1+(-1)^_nn1*ASIN(-(-1)*SIN(Расчет!D197*PI()/180)/(SQRT(_sinfi^2+(_cosfi*COS(Азимут!I180*PI()/180))^2)))*180/PI()+ACOS((_sinfi/(SQRT(_sinfi^2+(_cosfi*COS(Азимут!I180*PI()/180))^2))))*180/PI())</f>
        <v>47.369497258591821</v>
      </c>
      <c r="T180" s="73">
        <f>(-1)*(180*_nn1+(-1)^_nn1*ASIN(-(-1)*SIN(Расчет!D197*PI()/180)/(SQRT(_sinfi^2+(_cosfi*COS(Азимут!J180*PI()/180))^2)))*180/PI()+ACOS((_sinfi/(SQRT(_sinfi^2+(_cosfi*COS(Азимут!J180*PI()/180))^2))))*180/PI())</f>
        <v>51.853118468692287</v>
      </c>
      <c r="U180" s="73">
        <f>(-1)*(180*_nn1+(-1)^_nn1*ASIN(-(-1)*SIN(Расчет!D197*PI()/180)/(SQRT(_sinfi^2+(_cosfi*COS(Азимут!K180*PI()/180))^2)))*180/PI()+ACOS((_sinfi/(SQRT(_sinfi^2+(_cosfi*COS(Азимут!K180*PI()/180))^2))))*180/PI())</f>
        <v>54.832825832987027</v>
      </c>
      <c r="V180" s="73">
        <f>(-1)*(180*_nn1+(-1)^_nn1*ASIN(-(-1)*SIN(Расчет!D197*PI()/180)/(SQRT(_sinfi^2+(_cosfi*COS(Азимут!L180*PI()/180))^2)))*180/PI()+ACOS((_sinfi/(SQRT(_sinfi^2+(_cosfi*COS(Азимут!L180*PI()/180))^2))))*180/PI())</f>
        <v>56.523188438016319</v>
      </c>
      <c r="W180" s="110">
        <f>(-1)*(180*_nn1+(-1)^_nn1*ASIN(-(-1)*SIN(Расчет!D197*PI()/180)/(SQRT(_sinfi^2+(_cosfi*COS(Азимут!M180*PI()/180))^2)))*180/PI()+ACOS((_sinfi/(SQRT(_sinfi^2+(_cosfi*COS(Азимут!M180*PI()/180))^2))))*180/PI())</f>
        <v>57.069931601011746</v>
      </c>
    </row>
    <row r="181" spans="1:26">
      <c r="A181" s="46">
        <f>Расчет!A198</f>
        <v>177</v>
      </c>
      <c r="B181" s="3" t="str">
        <f>Расчет!B198</f>
        <v>Июнь</v>
      </c>
      <c r="C181" s="31">
        <f>Расчет!C198</f>
        <v>26</v>
      </c>
      <c r="D181" s="120">
        <f>Расчет!U198-Расчет!U198/10</f>
        <v>123.75215683314045</v>
      </c>
      <c r="E181" s="59">
        <f>D181-Расчет!U198/10</f>
        <v>110.00191718501372</v>
      </c>
      <c r="F181" s="59">
        <f>E181-Расчет!U198/10</f>
        <v>96.251677536887001</v>
      </c>
      <c r="G181" s="57">
        <f>F181-Расчет!U198/10</f>
        <v>82.501437888760279</v>
      </c>
      <c r="H181" s="57">
        <f>G181-Расчет!U198/10</f>
        <v>68.751198240633556</v>
      </c>
      <c r="I181" s="57">
        <f>H181-Расчет!U198/10</f>
        <v>55.000958592506841</v>
      </c>
      <c r="J181" s="57">
        <f>I181-Расчет!U198/10</f>
        <v>41.250718944380125</v>
      </c>
      <c r="K181" s="57">
        <f>J181-Расчет!U198/10</f>
        <v>27.50047929625341</v>
      </c>
      <c r="L181" s="57">
        <f>K181-Расчет!U198/10</f>
        <v>13.750239648126692</v>
      </c>
      <c r="M181" s="117">
        <f>L181-Расчет!U198/10</f>
        <v>-2.4868995751603507E-14</v>
      </c>
      <c r="N181" s="111">
        <f>IF(D181&gt;90,(-1)*(180*_nn2+(-1)^_nn2*ASIN(-(-1)*SIN(Расчет!D198*PI()/180)/(SQRT(_sinfi^2+(_cosfi*COS(Азимут!D181*PI()/180))^2)))*180/PI()-ACOS((_sinfi/(SQRT(_sinfi^2+(_cosfi*COS(Азимут!D181*PI()/180))^2))))*180/PI()),(-1)*(180*_nn1+(-1)^_nn1*ASIN(-(-1)*SIN(Расчет!D198*PI()/180)/(SQRT(_sinfi^2+(_cosfi*COS(Азимут!D181*PI()/180))^2)))*180/PI()+ACOS((_sinfi/(SQRT(_sinfi^2+(_cosfi*COS(Азимут!D181*PI()/180))^2))))*180/PI()))</f>
        <v>6.2220646843681209</v>
      </c>
      <c r="O181" s="74">
        <f>IF(E181&gt;90,(-1)*(180*_nn2+(-1)^_nn2*ASIN(-(-1)*SIN(Расчет!D198*PI()/180)/(SQRT(_sinfi^2+(_cosfi*COS(Азимут!E181*PI()/180))^2)))*180/PI()-ACOS((_sinfi/(SQRT(_sinfi^2+(_cosfi*COS(Азимут!E181*PI()/180))^2))))*180/PI()),(-1)*(180*_nn1+(-1)^_nn1*ASIN(-(-1)*SIN(Расчет!D198*PI()/180)/(SQRT(_sinfi^2+(_cosfi*COS(Азимут!E181*PI()/180))^2)))*180/PI()+ACOS((_sinfi/(SQRT(_sinfi^2+(_cosfi*COS(Азимут!E181*PI()/180))^2))))*180/PI()))</f>
        <v>14.839754612266205</v>
      </c>
      <c r="P181" s="74">
        <f>IF(F181&gt;90,(-1)*(180*_nn2+(-1)^_nn2*ASIN(-(-1)*SIN(Расчет!D198*PI()/180)/(SQRT(_sinfi^2+(_cosfi*COS(Азимут!F181*PI()/180))^2)))*180/PI()-ACOS((_sinfi/(SQRT(_sinfi^2+(_cosfi*COS(Азимут!F181*PI()/180))^2))))*180/PI()),(-1)*(180*_nn1+(-1)^_nn1*ASIN(-(-1)*SIN(Расчет!D198*PI()/180)/(SQRT(_sinfi^2+(_cosfi*COS(Азимут!F181*PI()/180))^2)))*180/PI()+ACOS((_sinfi/(SQRT(_sinfi^2+(_cosfi*COS(Азимут!F181*PI()/180))^2))))*180/PI()))</f>
        <v>24.222458192142795</v>
      </c>
      <c r="Q181" s="73">
        <f>(-1)*(180*_nn1+(-1)^_nn1*ASIN(-(-1)*SIN(Расчет!D198*PI()/180)/(SQRT(_sinfi^2+(_cosfi*COS(Азимут!G181*PI()/180))^2)))*180/PI()+ACOS((_sinfi/(SQRT(_sinfi^2+(_cosfi*COS(Азимут!G181*PI()/180))^2))))*180/PI())</f>
        <v>33.308210044408412</v>
      </c>
      <c r="R181" s="73">
        <f>(-1)*(180*_nn1+(-1)^_nn1*ASIN(-(-1)*SIN(Расчет!D198*PI()/180)/(SQRT(_sinfi^2+(_cosfi*COS(Азимут!H181*PI()/180))^2)))*180/PI()+ACOS((_sinfi/(SQRT(_sinfi^2+(_cosfi*COS(Азимут!H181*PI()/180))^2))))*180/PI())</f>
        <v>41.168274324232442</v>
      </c>
      <c r="S181" s="73">
        <f>(-1)*(180*_nn1+(-1)^_nn1*ASIN(-(-1)*SIN(Расчет!D198*PI()/180)/(SQRT(_sinfi^2+(_cosfi*COS(Азимут!I181*PI()/180))^2)))*180/PI()+ACOS((_sinfi/(SQRT(_sinfi^2+(_cosfi*COS(Азимут!I181*PI()/180))^2))))*180/PI())</f>
        <v>47.345366368241883</v>
      </c>
      <c r="T181" s="73">
        <f>(-1)*(180*_nn1+(-1)^_nn1*ASIN(-(-1)*SIN(Расчет!D198*PI()/180)/(SQRT(_sinfi^2+(_cosfi*COS(Азимут!J181*PI()/180))^2)))*180/PI()+ACOS((_sinfi/(SQRT(_sinfi^2+(_cosfi*COS(Азимут!J181*PI()/180))^2))))*180/PI())</f>
        <v>51.825223487449023</v>
      </c>
      <c r="U181" s="73">
        <f>(-1)*(180*_nn1+(-1)^_nn1*ASIN(-(-1)*SIN(Расчет!D198*PI()/180)/(SQRT(_sinfi^2+(_cosfi*COS(Азимут!K181*PI()/180))^2)))*180/PI()+ACOS((_sinfi/(SQRT(_sinfi^2+(_cosfi*COS(Азимут!K181*PI()/180))^2))))*180/PI())</f>
        <v>54.802855309599607</v>
      </c>
      <c r="V181" s="73">
        <f>(-1)*(180*_nn1+(-1)^_nn1*ASIN(-(-1)*SIN(Расчет!D198*PI()/180)/(SQRT(_sinfi^2+(_cosfi*COS(Азимут!L181*PI()/180))^2)))*180/PI()+ACOS((_sinfi/(SQRT(_sinfi^2+(_cosfi*COS(Азимут!L181*PI()/180))^2))))*180/PI())</f>
        <v>56.492230957239201</v>
      </c>
      <c r="W181" s="110">
        <f>(-1)*(180*_nn1+(-1)^_nn1*ASIN(-(-1)*SIN(Расчет!D198*PI()/180)/(SQRT(_sinfi^2+(_cosfi*COS(Азимут!M181*PI()/180))^2)))*180/PI()+ACOS((_sinfi/(SQRT(_sinfi^2+(_cosfi*COS(Азимут!M181*PI()/180))^2))))*180/PI())</f>
        <v>57.038687841040172</v>
      </c>
    </row>
    <row r="182" spans="1:26">
      <c r="A182" s="46">
        <f>Расчет!A199</f>
        <v>178</v>
      </c>
      <c r="B182" s="3" t="str">
        <f>Расчет!B199</f>
        <v>Июнь</v>
      </c>
      <c r="C182" s="31">
        <f>Расчет!C199</f>
        <v>27</v>
      </c>
      <c r="D182" s="120">
        <f>Расчет!U199-Расчет!U199/10</f>
        <v>123.66715402865775</v>
      </c>
      <c r="E182" s="59">
        <f>D182-Расчет!U199/10</f>
        <v>109.92635913658467</v>
      </c>
      <c r="F182" s="59">
        <f>E182-Расчет!U199/10</f>
        <v>96.185564244511582</v>
      </c>
      <c r="G182" s="57">
        <f>F182-Расчет!U199/10</f>
        <v>82.444769352438499</v>
      </c>
      <c r="H182" s="57">
        <f>G182-Расчет!U199/10</f>
        <v>68.703974460365416</v>
      </c>
      <c r="I182" s="57">
        <f>H182-Расчет!U199/10</f>
        <v>54.963179568292333</v>
      </c>
      <c r="J182" s="57">
        <f>I182-Расчет!U199/10</f>
        <v>41.222384676219249</v>
      </c>
      <c r="K182" s="57">
        <f>J182-Расчет!U199/10</f>
        <v>27.481589784146166</v>
      </c>
      <c r="L182" s="57">
        <f>K182-Расчет!U199/10</f>
        <v>13.740794892073083</v>
      </c>
      <c r="M182" s="117">
        <f>L182-Расчет!U199/10</f>
        <v>0</v>
      </c>
      <c r="N182" s="111">
        <f>IF(D182&gt;90,(-1)*(180*_nn2+(-1)^_nn2*ASIN(-(-1)*SIN(Расчет!D199*PI()/180)/(SQRT(_sinfi^2+(_cosfi*COS(Азимут!D182*PI()/180))^2)))*180/PI()-ACOS((_sinfi/(SQRT(_sinfi^2+(_cosfi*COS(Азимут!D182*PI()/180))^2))))*180/PI()),(-1)*(180*_nn1+(-1)^_nn1*ASIN(-(-1)*SIN(Расчет!D199*PI()/180)/(SQRT(_sinfi^2+(_cosfi*COS(Азимут!D182*PI()/180))^2)))*180/PI()+ACOS((_sinfi/(SQRT(_sinfi^2+(_cosfi*COS(Азимут!D182*PI()/180))^2))))*180/PI()))</f>
        <v>6.2265621554529673</v>
      </c>
      <c r="O182" s="74">
        <f>IF(E182&gt;90,(-1)*(180*_nn2+(-1)^_nn2*ASIN(-(-1)*SIN(Расчет!D199*PI()/180)/(SQRT(_sinfi^2+(_cosfi*COS(Азимут!E182*PI()/180))^2)))*180/PI()-ACOS((_sinfi/(SQRT(_sinfi^2+(_cosfi*COS(Азимут!E182*PI()/180))^2))))*180/PI()),(-1)*(180*_nn1+(-1)^_nn1*ASIN(-(-1)*SIN(Расчет!D199*PI()/180)/(SQRT(_sinfi^2+(_cosfi*COS(Азимут!E182*PI()/180))^2)))*180/PI()+ACOS((_sinfi/(SQRT(_sinfi^2+(_cosfi*COS(Азимут!E182*PI()/180))^2))))*180/PI()))</f>
        <v>14.843270940727905</v>
      </c>
      <c r="P182" s="74">
        <f>IF(F182&gt;90,(-1)*(180*_nn2+(-1)^_nn2*ASIN(-(-1)*SIN(Расчет!D199*PI()/180)/(SQRT(_sinfi^2+(_cosfi*COS(Азимут!F182*PI()/180))^2)))*180/PI()-ACOS((_sinfi/(SQRT(_sinfi^2+(_cosfi*COS(Азимут!F182*PI()/180))^2))))*180/PI()),(-1)*(180*_nn1+(-1)^_nn1*ASIN(-(-1)*SIN(Расчет!D199*PI()/180)/(SQRT(_sinfi^2+(_cosfi*COS(Азимут!F182*PI()/180))^2)))*180/PI()+ACOS((_sinfi/(SQRT(_sinfi^2+(_cosfi*COS(Азимут!F182*PI()/180))^2))))*180/PI()))</f>
        <v>24.219500026421258</v>
      </c>
      <c r="Q182" s="73">
        <f>(-1)*(180*_nn1+(-1)^_nn1*ASIN(-(-1)*SIN(Расчет!D199*PI()/180)/(SQRT(_sinfi^2+(_cosfi*COS(Азимут!G182*PI()/180))^2)))*180/PI()+ACOS((_sinfi/(SQRT(_sinfi^2+(_cosfi*COS(Азимут!G182*PI()/180))^2))))*180/PI())</f>
        <v>33.29546544327664</v>
      </c>
      <c r="R182" s="73">
        <f>(-1)*(180*_nn1+(-1)^_nn1*ASIN(-(-1)*SIN(Расчет!D199*PI()/180)/(SQRT(_sinfi^2+(_cosfi*COS(Азимут!H182*PI()/180))^2)))*180/PI()+ACOS((_sinfi/(SQRT(_sinfi^2+(_cosfi*COS(Азимут!H182*PI()/180))^2))))*180/PI())</f>
        <v>41.145825505097093</v>
      </c>
      <c r="S182" s="73">
        <f>(-1)*(180*_nn1+(-1)^_nn1*ASIN(-(-1)*SIN(Расчет!D199*PI()/180)/(SQRT(_sinfi^2+(_cosfi*COS(Азимут!I182*PI()/180))^2)))*180/PI()+ACOS((_sinfi/(SQRT(_sinfi^2+(_cosfi*COS(Азимут!I182*PI()/180))^2))))*180/PI())</f>
        <v>47.315563619689129</v>
      </c>
      <c r="T182" s="73">
        <f>(-1)*(180*_nn1+(-1)^_nn1*ASIN(-(-1)*SIN(Расчет!D199*PI()/180)/(SQRT(_sinfi^2+(_cosfi*COS(Азимут!J182*PI()/180))^2)))*180/PI()+ACOS((_sinfi/(SQRT(_sinfi^2+(_cosfi*COS(Азимут!J182*PI()/180))^2))))*180/PI())</f>
        <v>51.790784218356151</v>
      </c>
      <c r="U182" s="73">
        <f>(-1)*(180*_nn1+(-1)^_nn1*ASIN(-(-1)*SIN(Расчет!D199*PI()/180)/(SQRT(_sinfi^2+(_cosfi*COS(Азимут!K182*PI()/180))^2)))*180/PI()+ACOS((_sinfi/(SQRT(_sinfi^2+(_cosfi*COS(Азимут!K182*PI()/180))^2))))*180/PI())</f>
        <v>54.765858269140864</v>
      </c>
      <c r="V182" s="73">
        <f>(-1)*(180*_nn1+(-1)^_nn1*ASIN(-(-1)*SIN(Расчет!D199*PI()/180)/(SQRT(_sinfi^2+(_cosfi*COS(Азимут!L182*PI()/180))^2)))*180/PI()+ACOS((_sinfi/(SQRT(_sinfi^2+(_cosfi*COS(Азимут!L182*PI()/180))^2))))*180/PI())</f>
        <v>56.454017061642674</v>
      </c>
      <c r="W182" s="110">
        <f>(-1)*(180*_nn1+(-1)^_nn1*ASIN(-(-1)*SIN(Расчет!D199*PI()/180)/(SQRT(_sinfi^2+(_cosfi*COS(Азимут!M182*PI()/180))^2)))*180/PI()+ACOS((_sinfi/(SQRT(_sinfi^2+(_cosfi*COS(Азимут!M182*PI()/180))^2))))*180/PI())</f>
        <v>57.000120867954678</v>
      </c>
    </row>
    <row r="183" spans="1:26">
      <c r="A183" s="46">
        <f>Расчет!A200</f>
        <v>179</v>
      </c>
      <c r="B183" s="3" t="str">
        <f>Расчет!B200</f>
        <v>Июнь</v>
      </c>
      <c r="C183" s="31">
        <f>Расчет!C200</f>
        <v>28</v>
      </c>
      <c r="D183" s="120">
        <f>Расчет!U200-Расчет!U200/10</f>
        <v>123.56621583095917</v>
      </c>
      <c r="E183" s="59">
        <f>D183-Расчет!U200/10</f>
        <v>109.83663629418592</v>
      </c>
      <c r="F183" s="59">
        <f>E183-Расчет!U200/10</f>
        <v>96.107056757412678</v>
      </c>
      <c r="G183" s="57">
        <f>F183-Расчет!U200/10</f>
        <v>82.377477220639435</v>
      </c>
      <c r="H183" s="57">
        <f>G183-Расчет!U200/10</f>
        <v>68.647897683866191</v>
      </c>
      <c r="I183" s="57">
        <f>H183-Расчет!U200/10</f>
        <v>54.918318147092947</v>
      </c>
      <c r="J183" s="57">
        <f>I183-Расчет!U200/10</f>
        <v>41.188738610319703</v>
      </c>
      <c r="K183" s="57">
        <f>J183-Расчет!U200/10</f>
        <v>27.459159073546463</v>
      </c>
      <c r="L183" s="57">
        <f>K183-Расчет!U200/10</f>
        <v>13.729579536773223</v>
      </c>
      <c r="M183" s="117">
        <f>L183-Расчет!U200/10</f>
        <v>-1.7763568394002505E-14</v>
      </c>
      <c r="N183" s="111">
        <f>IF(D183&gt;90,(-1)*(180*_nn2+(-1)^_nn2*ASIN(-(-1)*SIN(Расчет!D200*PI()/180)/(SQRT(_sinfi^2+(_cosfi*COS(Азимут!D183*PI()/180))^2)))*180/PI()-ACOS((_sinfi/(SQRT(_sinfi^2+(_cosfi*COS(Азимут!D183*PI()/180))^2))))*180/PI()),(-1)*(180*_nn1+(-1)^_nn1*ASIN(-(-1)*SIN(Расчет!D200*PI()/180)/(SQRT(_sinfi^2+(_cosfi*COS(Азимут!D183*PI()/180))^2)))*180/PI()+ACOS((_sinfi/(SQRT(_sinfi^2+(_cosfi*COS(Азимут!D183*PI()/180))^2))))*180/PI()))</f>
        <v>6.2318609807306302</v>
      </c>
      <c r="O183" s="74">
        <f>IF(E183&gt;90,(-1)*(180*_nn2+(-1)^_nn2*ASIN(-(-1)*SIN(Расчет!D200*PI()/180)/(SQRT(_sinfi^2+(_cosfi*COS(Азимут!E183*PI()/180))^2)))*180/PI()-ACOS((_sinfi/(SQRT(_sinfi^2+(_cosfi*COS(Азимут!E183*PI()/180))^2))))*180/PI()),(-1)*(180*_nn1+(-1)^_nn1*ASIN(-(-1)*SIN(Расчет!D200*PI()/180)/(SQRT(_sinfi^2+(_cosfi*COS(Азимут!E183*PI()/180))^2)))*180/PI()+ACOS((_sinfi/(SQRT(_sinfi^2+(_cosfi*COS(Азимут!E183*PI()/180))^2))))*180/PI()))</f>
        <v>14.847366598270128</v>
      </c>
      <c r="P183" s="74">
        <f>IF(F183&gt;90,(-1)*(180*_nn2+(-1)^_nn2*ASIN(-(-1)*SIN(Расчет!D200*PI()/180)/(SQRT(_sinfi^2+(_cosfi*COS(Азимут!F183*PI()/180))^2)))*180/PI()-ACOS((_sinfi/(SQRT(_sinfi^2+(_cosfi*COS(Азимут!F183*PI()/180))^2))))*180/PI()),(-1)*(180*_nn1+(-1)^_nn1*ASIN(-(-1)*SIN(Расчет!D200*PI()/180)/(SQRT(_sinfi^2+(_cosfi*COS(Азимут!F183*PI()/180))^2)))*180/PI()+ACOS((_sinfi/(SQRT(_sinfi^2+(_cosfi*COS(Азимут!F183*PI()/180))^2))))*180/PI()))</f>
        <v>24.215885141605156</v>
      </c>
      <c r="Q183" s="73">
        <f>(-1)*(180*_nn1+(-1)^_nn1*ASIN(-(-1)*SIN(Расчет!D200*PI()/180)/(SQRT(_sinfi^2+(_cosfi*COS(Азимут!G183*PI()/180))^2)))*180/PI()+ACOS((_sinfi/(SQRT(_sinfi^2+(_cosfi*COS(Азимут!G183*PI()/180))^2))))*180/PI())</f>
        <v>33.280228863827148</v>
      </c>
      <c r="R183" s="73">
        <f>(-1)*(180*_nn1+(-1)^_nn1*ASIN(-(-1)*SIN(Расчет!D200*PI()/180)/(SQRT(_sinfi^2+(_cosfi*COS(Азимут!H183*PI()/180))^2)))*180/PI()+ACOS((_sinfi/(SQRT(_sinfi^2+(_cosfi*COS(Азимут!H183*PI()/180))^2))))*180/PI())</f>
        <v>41.119076948143629</v>
      </c>
      <c r="S183" s="73">
        <f>(-1)*(180*_nn1+(-1)^_nn1*ASIN(-(-1)*SIN(Расчет!D200*PI()/180)/(SQRT(_sinfi^2+(_cosfi*COS(Азимут!I183*PI()/180))^2)))*180/PI()+ACOS((_sinfi/(SQRT(_sinfi^2+(_cosfi*COS(Азимут!I183*PI()/180))^2))))*180/PI())</f>
        <v>47.280093006873869</v>
      </c>
      <c r="T183" s="73">
        <f>(-1)*(180*_nn1+(-1)^_nn1*ASIN(-(-1)*SIN(Расчет!D200*PI()/180)/(SQRT(_sinfi^2+(_cosfi*COS(Азимут!J183*PI()/180))^2)))*180/PI()+ACOS((_sinfi/(SQRT(_sinfi^2+(_cosfi*COS(Азимут!J183*PI()/180))^2))))*180/PI())</f>
        <v>51.749812860862193</v>
      </c>
      <c r="U183" s="73">
        <f>(-1)*(180*_nn1+(-1)^_nn1*ASIN(-(-1)*SIN(Расчет!D200*PI()/180)/(SQRT(_sinfi^2+(_cosfi*COS(Азимут!K183*PI()/180))^2)))*180/PI()+ACOS((_sinfi/(SQRT(_sinfi^2+(_cosfi*COS(Азимут!K183*PI()/180))^2))))*180/PI())</f>
        <v>54.721850708746956</v>
      </c>
      <c r="V183" s="73">
        <f>(-1)*(180*_nn1+(-1)^_nn1*ASIN(-(-1)*SIN(Расчет!D200*PI()/180)/(SQRT(_sinfi^2+(_cosfi*COS(Азимут!L183*PI()/180))^2)))*180/PI()+ACOS((_sinfi/(SQRT(_sinfi^2+(_cosfi*COS(Азимут!L183*PI()/180))^2))))*180/PI())</f>
        <v>56.408564186860673</v>
      </c>
      <c r="W183" s="110">
        <f>(-1)*(180*_nn1+(-1)^_nn1*ASIN(-(-1)*SIN(Расчет!D200*PI()/180)/(SQRT(_sinfi^2+(_cosfi*COS(Азимут!M183*PI()/180))^2)))*180/PI()+ACOS((_sinfi/(SQRT(_sinfi^2+(_cosfi*COS(Азимут!M183*PI()/180))^2))))*180/PI())</f>
        <v>56.954248463719381</v>
      </c>
    </row>
    <row r="184" spans="1:26">
      <c r="A184" s="46">
        <f>Расчет!A201</f>
        <v>180</v>
      </c>
      <c r="B184" s="3" t="str">
        <f>Расчет!B201</f>
        <v>Июнь</v>
      </c>
      <c r="C184" s="31">
        <f>Расчет!C201</f>
        <v>29</v>
      </c>
      <c r="D184" s="120">
        <f>Расчет!U201-Расчет!U201/10</f>
        <v>123.44947288349309</v>
      </c>
      <c r="E184" s="59">
        <f>D184-Расчет!U201/10</f>
        <v>109.73286478532719</v>
      </c>
      <c r="F184" s="59">
        <f>E184-Расчет!U201/10</f>
        <v>96.016256687161302</v>
      </c>
      <c r="G184" s="57">
        <f>F184-Расчет!U201/10</f>
        <v>82.29964858899541</v>
      </c>
      <c r="H184" s="57">
        <f>G184-Расчет!U201/10</f>
        <v>68.583040490829518</v>
      </c>
      <c r="I184" s="57">
        <f>H184-Расчет!U201/10</f>
        <v>54.866432392663619</v>
      </c>
      <c r="J184" s="57">
        <f>I184-Расчет!U201/10</f>
        <v>41.149824294497719</v>
      </c>
      <c r="K184" s="57">
        <f>J184-Расчет!U201/10</f>
        <v>27.43321619633182</v>
      </c>
      <c r="L184" s="57">
        <f>K184-Расчет!U201/10</f>
        <v>13.716608098165922</v>
      </c>
      <c r="M184" s="117">
        <f>L184-Расчет!U201/10</f>
        <v>2.4868995751603507E-14</v>
      </c>
      <c r="N184" s="111">
        <f>IF(D184&gt;90,(-1)*(180*_nn2+(-1)^_nn2*ASIN(-(-1)*SIN(Расчет!D201*PI()/180)/(SQRT(_sinfi^2+(_cosfi*COS(Азимут!D184*PI()/180))^2)))*180/PI()-ACOS((_sinfi/(SQRT(_sinfi^2+(_cosfi*COS(Азимут!D184*PI()/180))^2))))*180/PI()),(-1)*(180*_nn1+(-1)^_nn1*ASIN(-(-1)*SIN(Расчет!D201*PI()/180)/(SQRT(_sinfi^2+(_cosfi*COS(Азимут!D184*PI()/180))^2)))*180/PI()+ACOS((_sinfi/(SQRT(_sinfi^2+(_cosfi*COS(Азимут!D184*PI()/180))^2))))*180/PI()))</f>
        <v>6.2379329488082647</v>
      </c>
      <c r="O184" s="74">
        <f>IF(E184&gt;90,(-1)*(180*_nn2+(-1)^_nn2*ASIN(-(-1)*SIN(Расчет!D201*PI()/180)/(SQRT(_sinfi^2+(_cosfi*COS(Азимут!E184*PI()/180))^2)))*180/PI()-ACOS((_sinfi/(SQRT(_sinfi^2+(_cosfi*COS(Азимут!E184*PI()/180))^2))))*180/PI()),(-1)*(180*_nn1+(-1)^_nn1*ASIN(-(-1)*SIN(Расчет!D201*PI()/180)/(SQRT(_sinfi^2+(_cosfi*COS(Азимут!E184*PI()/180))^2)))*180/PI()+ACOS((_sinfi/(SQRT(_sinfi^2+(_cosfi*COS(Азимут!E184*PI()/180))^2))))*180/PI()))</f>
        <v>14.851995555694316</v>
      </c>
      <c r="P184" s="74">
        <f>IF(F184&gt;90,(-1)*(180*_nn2+(-1)^_nn2*ASIN(-(-1)*SIN(Расчет!D201*PI()/180)/(SQRT(_sinfi^2+(_cosfi*COS(Азимут!F184*PI()/180))^2)))*180/PI()-ACOS((_sinfi/(SQRT(_sinfi^2+(_cosfi*COS(Азимут!F184*PI()/180))^2))))*180/PI()),(-1)*(180*_nn1+(-1)^_nn1*ASIN(-(-1)*SIN(Расчет!D201*PI()/180)/(SQRT(_sinfi^2+(_cosfi*COS(Азимут!F184*PI()/180))^2)))*180/PI()+ACOS((_sinfi/(SQRT(_sinfi^2+(_cosfi*COS(Азимут!F184*PI()/180))^2))))*180/PI()))</f>
        <v>24.211566262668327</v>
      </c>
      <c r="Q184" s="73">
        <f>(-1)*(180*_nn1+(-1)^_nn1*ASIN(-(-1)*SIN(Расчет!D201*PI()/180)/(SQRT(_sinfi^2+(_cosfi*COS(Азимут!G184*PI()/180))^2)))*180/PI()+ACOS((_sinfi/(SQRT(_sinfi^2+(_cosfi*COS(Азимут!G184*PI()/180))^2))))*180/PI())</f>
        <v>33.26246787038599</v>
      </c>
      <c r="R184" s="73">
        <f>(-1)*(180*_nn1+(-1)^_nn1*ASIN(-(-1)*SIN(Расчет!D201*PI()/180)/(SQRT(_sinfi^2+(_cosfi*COS(Азимут!H184*PI()/180))^2)))*180/PI()+ACOS((_sinfi/(SQRT(_sinfi^2+(_cosfi*COS(Азимут!H184*PI()/180))^2))))*180/PI())</f>
        <v>41.088016984929112</v>
      </c>
      <c r="S184" s="73">
        <f>(-1)*(180*_nn1+(-1)^_nn1*ASIN(-(-1)*SIN(Расчет!D201*PI()/180)/(SQRT(_sinfi^2+(_cosfi*COS(Азимут!I184*PI()/180))^2)))*180/PI()+ACOS((_sinfi/(SQRT(_sinfi^2+(_cosfi*COS(Азимут!I184*PI()/180))^2))))*180/PI())</f>
        <v>47.23895947433229</v>
      </c>
      <c r="T184" s="73">
        <f>(-1)*(180*_nn1+(-1)^_nn1*ASIN(-(-1)*SIN(Расчет!D201*PI()/180)/(SQRT(_sinfi^2+(_cosfi*COS(Азимут!J184*PI()/180))^2)))*180/PI()+ACOS((_sinfi/(SQRT(_sinfi^2+(_cosfi*COS(Азимут!J184*PI()/180))^2))))*180/PI())</f>
        <v>51.702323982994386</v>
      </c>
      <c r="U184" s="73">
        <f>(-1)*(180*_nn1+(-1)^_nn1*ASIN(-(-1)*SIN(Расчет!D201*PI()/180)/(SQRT(_sinfi^2+(_cosfi*COS(Азимут!K184*PI()/180))^2)))*180/PI()+ACOS((_sinfi/(SQRT(_sinfi^2+(_cosfi*COS(Азимут!K184*PI()/180))^2))))*180/PI())</f>
        <v>54.670851646731336</v>
      </c>
      <c r="V184" s="73">
        <f>(-1)*(180*_nn1+(-1)^_nn1*ASIN(-(-1)*SIN(Расчет!D201*PI()/180)/(SQRT(_sinfi^2+(_cosfi*COS(Азимут!L184*PI()/180))^2)))*180/PI()+ACOS((_sinfi/(SQRT(_sinfi^2+(_cosfi*COS(Азимут!L184*PI()/180))^2))))*180/PI())</f>
        <v>56.355893034484296</v>
      </c>
      <c r="W184" s="110">
        <f>(-1)*(180*_nn1+(-1)^_nn1*ASIN(-(-1)*SIN(Расчет!D201*PI()/180)/(SQRT(_sinfi^2+(_cosfi*COS(Азимут!M184*PI()/180))^2)))*180/PI()+ACOS((_sinfi/(SQRT(_sinfi^2+(_cosfi*COS(Азимут!M184*PI()/180))^2))))*180/PI())</f>
        <v>56.901091734529274</v>
      </c>
    </row>
    <row r="185" spans="1:26">
      <c r="A185" s="46">
        <f>Расчет!A202</f>
        <v>181</v>
      </c>
      <c r="B185" s="3" t="str">
        <f>Расчет!B202</f>
        <v>Июнь</v>
      </c>
      <c r="C185" s="31">
        <f>Расчет!C202</f>
        <v>30</v>
      </c>
      <c r="D185" s="120">
        <f>Расчет!U202-Расчет!U202/10</f>
        <v>123.31707461354196</v>
      </c>
      <c r="E185" s="59">
        <f>D185-Расчет!U202/10</f>
        <v>109.61517743425952</v>
      </c>
      <c r="F185" s="59">
        <f>E185-Расчет!U202/10</f>
        <v>95.913280254977082</v>
      </c>
      <c r="G185" s="57">
        <f>F185-Расчет!U202/10</f>
        <v>82.211383075694641</v>
      </c>
      <c r="H185" s="57">
        <f>G185-Расчет!U202/10</f>
        <v>68.509485896412201</v>
      </c>
      <c r="I185" s="57">
        <f>H185-Расчет!U202/10</f>
        <v>54.807588717129761</v>
      </c>
      <c r="J185" s="57">
        <f>I185-Расчет!U202/10</f>
        <v>41.105691537847321</v>
      </c>
      <c r="K185" s="57">
        <f>J185-Расчет!U202/10</f>
        <v>27.40379435856488</v>
      </c>
      <c r="L185" s="57">
        <f>K185-Расчет!U202/10</f>
        <v>13.70189717928244</v>
      </c>
      <c r="M185" s="117">
        <f>L185-Расчет!U202/10</f>
        <v>0</v>
      </c>
      <c r="N185" s="111">
        <f>IF(D185&gt;90,(-1)*(180*_nn2+(-1)^_nn2*ASIN(-(-1)*SIN(Расчет!D202*PI()/180)/(SQRT(_sinfi^2+(_cosfi*COS(Азимут!D185*PI()/180))^2)))*180/PI()-ACOS((_sinfi/(SQRT(_sinfi^2+(_cosfi*COS(Азимут!D185*PI()/180))^2))))*180/PI()),(-1)*(180*_nn1+(-1)^_nn1*ASIN(-(-1)*SIN(Расчет!D202*PI()/180)/(SQRT(_sinfi^2+(_cosfi*COS(Азимут!D185*PI()/180))^2)))*180/PI()+ACOS((_sinfi/(SQRT(_sinfi^2+(_cosfi*COS(Азимут!D185*PI()/180))^2))))*180/PI()))</f>
        <v>6.2447458367356319</v>
      </c>
      <c r="O185" s="74">
        <f>IF(E185&gt;90,(-1)*(180*_nn2+(-1)^_nn2*ASIN(-(-1)*SIN(Расчет!D202*PI()/180)/(SQRT(_sinfi^2+(_cosfi*COS(Азимут!E185*PI()/180))^2)))*180/PI()-ACOS((_sinfi/(SQRT(_sinfi^2+(_cosfi*COS(Азимут!E185*PI()/180))^2))))*180/PI()),(-1)*(180*_nn1+(-1)^_nn1*ASIN(-(-1)*SIN(Расчет!D202*PI()/180)/(SQRT(_sinfi^2+(_cosfi*COS(Азимут!E185*PI()/180))^2)))*180/PI()+ACOS((_sinfi/(SQRT(_sinfi^2+(_cosfi*COS(Азимут!E185*PI()/180))^2))))*180/PI()))</f>
        <v>14.857105323457802</v>
      </c>
      <c r="P185" s="74">
        <f>IF(F185&gt;90,(-1)*(180*_nn2+(-1)^_nn2*ASIN(-(-1)*SIN(Расчет!D202*PI()/180)/(SQRT(_sinfi^2+(_cosfi*COS(Азимут!F185*PI()/180))^2)))*180/PI()-ACOS((_sinfi/(SQRT(_sinfi^2+(_cosfi*COS(Азимут!F185*PI()/180))^2))))*180/PI()),(-1)*(180*_nn1+(-1)^_nn1*ASIN(-(-1)*SIN(Расчет!D202*PI()/180)/(SQRT(_sinfi^2+(_cosfi*COS(Азимут!F185*PI()/180))^2)))*180/PI()+ACOS((_sinfi/(SQRT(_sinfi^2+(_cosfi*COS(Азимут!F185*PI()/180))^2))))*180/PI()))</f>
        <v>24.206489625217074</v>
      </c>
      <c r="Q185" s="73">
        <f>(-1)*(180*_nn1+(-1)^_nn1*ASIN(-(-1)*SIN(Расчет!D202*PI()/180)/(SQRT(_sinfi^2+(_cosfi*COS(Азимут!G185*PI()/180))^2)))*180/PI()+ACOS((_sinfi/(SQRT(_sinfi^2+(_cosfi*COS(Азимут!G185*PI()/180))^2))))*180/PI())</f>
        <v>33.242145755203751</v>
      </c>
      <c r="R185" s="73">
        <f>(-1)*(180*_nn1+(-1)^_nn1*ASIN(-(-1)*SIN(Расчет!D202*PI()/180)/(SQRT(_sinfi^2+(_cosfi*COS(Азимут!H185*PI()/180))^2)))*180/PI()+ACOS((_sinfi/(SQRT(_sinfi^2+(_cosfi*COS(Азимут!H185*PI()/180))^2))))*180/PI())</f>
        <v>41.052632648160682</v>
      </c>
      <c r="S185" s="73">
        <f>(-1)*(180*_nn1+(-1)^_nn1*ASIN(-(-1)*SIN(Расчет!D202*PI()/180)/(SQRT(_sinfi^2+(_cosfi*COS(Азимут!I185*PI()/180))^2)))*180/PI()+ACOS((_sinfi/(SQRT(_sinfi^2+(_cosfi*COS(Азимут!I185*PI()/180))^2))))*180/PI())</f>
        <v>47.192169009309708</v>
      </c>
      <c r="T185" s="73">
        <f>(-1)*(180*_nn1+(-1)^_nn1*ASIN(-(-1)*SIN(Расчет!D202*PI()/180)/(SQRT(_sinfi^2+(_cosfi*COS(Азимут!J185*PI()/180))^2)))*180/PI()+ACOS((_sinfi/(SQRT(_sinfi^2+(_cosfi*COS(Азимут!J185*PI()/180))^2))))*180/PI())</f>
        <v>51.648334541911225</v>
      </c>
      <c r="U185" s="73">
        <f>(-1)*(180*_nn1+(-1)^_nn1*ASIN(-(-1)*SIN(Расчет!D202*PI()/180)/(SQRT(_sinfi^2+(_cosfi*COS(Азимут!K185*PI()/180))^2)))*180/PI()+ACOS((_sinfi/(SQRT(_sinfi^2+(_cosfi*COS(Азимут!K185*PI()/180))^2))))*180/PI())</f>
        <v>54.612883108325804</v>
      </c>
      <c r="V185" s="73">
        <f>(-1)*(180*_nn1+(-1)^_nn1*ASIN(-(-1)*SIN(Расчет!D202*PI()/180)/(SQRT(_sinfi^2+(_cosfi*COS(Азимут!L185*PI()/180))^2)))*180/PI()+ACOS((_sinfi/(SQRT(_sinfi^2+(_cosfi*COS(Азимут!L185*PI()/180))^2))))*180/PI())</f>
        <v>56.296027543496024</v>
      </c>
      <c r="W185" s="110">
        <f>(-1)*(180*_nn1+(-1)^_nn1*ASIN(-(-1)*SIN(Расчет!D202*PI()/180)/(SQRT(_sinfi^2+(_cosfi*COS(Азимут!M185*PI()/180))^2)))*180/PI()+ACOS((_sinfi/(SQRT(_sinfi^2+(_cosfi*COS(Азимут!M185*PI()/180))^2))))*180/PI())</f>
        <v>56.840675078492637</v>
      </c>
    </row>
    <row r="186" spans="1:26">
      <c r="A186" s="46">
        <f>Расчет!A203</f>
        <v>182</v>
      </c>
      <c r="B186" s="3" t="str">
        <f>Расчет!B203</f>
        <v>Июль</v>
      </c>
      <c r="C186" s="31">
        <f>Расчет!C203</f>
        <v>1</v>
      </c>
      <c r="D186" s="120">
        <f>Расчет!U203-Расчет!U203/10</f>
        <v>123.16918834901591</v>
      </c>
      <c r="E186" s="59">
        <f>D186-Расчет!U203/10</f>
        <v>109.48372297690304</v>
      </c>
      <c r="F186" s="59">
        <f>E186-Расчет!U203/10</f>
        <v>95.798257604790166</v>
      </c>
      <c r="G186" s="57">
        <f>F186-Расчет!U203/10</f>
        <v>82.112792232677293</v>
      </c>
      <c r="H186" s="57">
        <f>G186-Расчет!U203/10</f>
        <v>68.42732686056442</v>
      </c>
      <c r="I186" s="57">
        <f>H186-Расчет!U203/10</f>
        <v>54.741861488451541</v>
      </c>
      <c r="J186" s="57">
        <f>I186-Расчет!U203/10</f>
        <v>41.056396116338661</v>
      </c>
      <c r="K186" s="57">
        <f>J186-Расчет!U203/10</f>
        <v>27.370930744225781</v>
      </c>
      <c r="L186" s="57">
        <f>K186-Расчет!U203/10</f>
        <v>13.685465372112903</v>
      </c>
      <c r="M186" s="117">
        <f>L186-Расчет!U203/10</f>
        <v>2.4868995751603507E-14</v>
      </c>
      <c r="N186" s="111">
        <f>IF(D186&gt;90,(-1)*(180*_nn2+(-1)^_nn2*ASIN(-(-1)*SIN(Расчет!D203*PI()/180)/(SQRT(_sinfi^2+(_cosfi*COS(Азимут!D186*PI()/180))^2)))*180/PI()-ACOS((_sinfi/(SQRT(_sinfi^2+(_cosfi*COS(Азимут!D186*PI()/180))^2))))*180/PI()),(-1)*(180*_nn1+(-1)^_nn1*ASIN(-(-1)*SIN(Расчет!D203*PI()/180)/(SQRT(_sinfi^2+(_cosfi*COS(Азимут!D186*PI()/180))^2)))*180/PI()+ACOS((_sinfi/(SQRT(_sinfi^2+(_cosfi*COS(Азимут!D186*PI()/180))^2))))*180/PI()))</f>
        <v>6.2522636199260262</v>
      </c>
      <c r="O186" s="74">
        <f>IF(E186&gt;90,(-1)*(180*_nn2+(-1)^_nn2*ASIN(-(-1)*SIN(Расчет!D203*PI()/180)/(SQRT(_sinfi^2+(_cosfi*COS(Азимут!E186*PI()/180))^2)))*180/PI()-ACOS((_sinfi/(SQRT(_sinfi^2+(_cosfi*COS(Азимут!E186*PI()/180))^2))))*180/PI()),(-1)*(180*_nn1+(-1)^_nn1*ASIN(-(-1)*SIN(Расчет!D203*PI()/180)/(SQRT(_sinfi^2+(_cosfi*COS(Азимут!E186*PI()/180))^2)))*180/PI()+ACOS((_sinfi/(SQRT(_sinfi^2+(_cosfi*COS(Азимут!E186*PI()/180))^2))))*180/PI()))</f>
        <v>14.862637329090916</v>
      </c>
      <c r="P186" s="74">
        <f>IF(F186&gt;90,(-1)*(180*_nn2+(-1)^_nn2*ASIN(-(-1)*SIN(Расчет!D203*PI()/180)/(SQRT(_sinfi^2+(_cosfi*COS(Азимут!F186*PI()/180))^2)))*180/PI()-ACOS((_sinfi/(SQRT(_sinfi^2+(_cosfi*COS(Азимут!F186*PI()/180))^2))))*180/PI()),(-1)*(180*_nn1+(-1)^_nn1*ASIN(-(-1)*SIN(Расчет!D203*PI()/180)/(SQRT(_sinfi^2+(_cosfi*COS(Азимут!F186*PI()/180))^2)))*180/PI()+ACOS((_sinfi/(SQRT(_sinfi^2+(_cosfi*COS(Азимут!F186*PI()/180))^2))))*180/PI()))</f>
        <v>24.200595422204032</v>
      </c>
      <c r="Q186" s="73">
        <f>(-1)*(180*_nn1+(-1)^_nn1*ASIN(-(-1)*SIN(Расчет!D203*PI()/180)/(SQRT(_sinfi^2+(_cosfi*COS(Азимут!G186*PI()/180))^2)))*180/PI()+ACOS((_sinfi/(SQRT(_sinfi^2+(_cosfi*COS(Азимут!G186*PI()/180))^2))))*180/PI())</f>
        <v>33.219221917720148</v>
      </c>
      <c r="R186" s="73">
        <f>(-1)*(180*_nn1+(-1)^_nn1*ASIN(-(-1)*SIN(Расчет!D203*PI()/180)/(SQRT(_sinfi^2+(_cosfi*COS(Азимут!H186*PI()/180))^2)))*180/PI()+ACOS((_sinfi/(SQRT(_sinfi^2+(_cosfi*COS(Азимут!H186*PI()/180))^2))))*180/PI())</f>
        <v>41.012909904714661</v>
      </c>
      <c r="S186" s="73">
        <f>(-1)*(180*_nn1+(-1)^_nn1*ASIN(-(-1)*SIN(Расчет!D203*PI()/180)/(SQRT(_sinfi^2+(_cosfi*COS(Азимут!I186*PI()/180))^2)))*180/PI()+ACOS((_sinfi/(SQRT(_sinfi^2+(_cosfi*COS(Азимут!I186*PI()/180))^2))))*180/PI())</f>
        <v>47.139728743363975</v>
      </c>
      <c r="T186" s="73">
        <f>(-1)*(180*_nn1+(-1)^_nn1*ASIN(-(-1)*SIN(Расчет!D203*PI()/180)/(SQRT(_sinfi^2+(_cosfi*COS(Азимут!J186*PI()/180))^2)))*180/PI()+ACOS((_sinfi/(SQRT(_sinfi^2+(_cosfi*COS(Азимут!J186*PI()/180))^2))))*180/PI())</f>
        <v>51.587863905590751</v>
      </c>
      <c r="U186" s="73">
        <f>(-1)*(180*_nn1+(-1)^_nn1*ASIN(-(-1)*SIN(Расчет!D203*PI()/180)/(SQRT(_sinfi^2+(_cosfi*COS(Азимут!K186*PI()/180))^2)))*180/PI()+ACOS((_sinfi/(SQRT(_sinfi^2+(_cosfi*COS(Азимут!K186*PI()/180))^2))))*180/PI())</f>
        <v>54.547970108590164</v>
      </c>
      <c r="V186" s="73">
        <f>(-1)*(180*_nn1+(-1)^_nn1*ASIN(-(-1)*SIN(Расчет!D203*PI()/180)/(SQRT(_sinfi^2+(_cosfi*COS(Азимут!L186*PI()/180))^2)))*180/PI()+ACOS((_sinfi/(SQRT(_sinfi^2+(_cosfi*COS(Азимут!L186*PI()/180))^2))))*180/PI())</f>
        <v>56.228994857293486</v>
      </c>
      <c r="W186" s="110">
        <f>(-1)*(180*_nn1+(-1)^_nn1*ASIN(-(-1)*SIN(Расчет!D203*PI()/180)/(SQRT(_sinfi^2+(_cosfi*COS(Азимут!M186*PI()/180))^2)))*180/PI()+ACOS((_sinfi/(SQRT(_sinfi^2+(_cosfi*COS(Азимут!M186*PI()/180))^2))))*180/PI())</f>
        <v>56.77302614849944</v>
      </c>
    </row>
    <row r="187" spans="1:26">
      <c r="A187" s="46">
        <f>Расчет!A204</f>
        <v>183</v>
      </c>
      <c r="B187" s="3" t="str">
        <f>Расчет!B204</f>
        <v>Июль</v>
      </c>
      <c r="C187" s="31">
        <f>Расчет!C204</f>
        <v>2</v>
      </c>
      <c r="D187" s="120">
        <f>Расчет!U204-Расчет!U204/10</f>
        <v>123.00599835141871</v>
      </c>
      <c r="E187" s="59">
        <f>D187-Расчет!U204/10</f>
        <v>109.33866520126108</v>
      </c>
      <c r="F187" s="59">
        <f>E187-Расчет!U204/10</f>
        <v>95.671332051103448</v>
      </c>
      <c r="G187" s="57">
        <f>F187-Расчет!U204/10</f>
        <v>82.003998900945817</v>
      </c>
      <c r="H187" s="57">
        <f>G187-Расчет!U204/10</f>
        <v>68.336665750788185</v>
      </c>
      <c r="I187" s="57">
        <f>H187-Расчет!U204/10</f>
        <v>54.669332600630554</v>
      </c>
      <c r="J187" s="57">
        <f>I187-Расчет!U204/10</f>
        <v>41.001999450472923</v>
      </c>
      <c r="K187" s="57">
        <f>J187-Расчет!U204/10</f>
        <v>27.334666300315288</v>
      </c>
      <c r="L187" s="57">
        <f>K187-Расчет!U204/10</f>
        <v>13.667333150157653</v>
      </c>
      <c r="M187" s="117">
        <f>L187-Расчет!U204/10</f>
        <v>1.7763568394002505E-14</v>
      </c>
      <c r="N187" s="111">
        <f>IF(D187&gt;90,(-1)*(180*_nn2+(-1)^_nn2*ASIN(-(-1)*SIN(Расчет!D204*PI()/180)/(SQRT(_sinfi^2+(_cosfi*COS(Азимут!D187*PI()/180))^2)))*180/PI()-ACOS((_sinfi/(SQRT(_sinfi^2+(_cosfi*COS(Азимут!D187*PI()/180))^2))))*180/PI()),(-1)*(180*_nn1+(-1)^_nn1*ASIN(-(-1)*SIN(Расчет!D204*PI()/180)/(SQRT(_sinfi^2+(_cosfi*COS(Азимут!D187*PI()/180))^2)))*180/PI()+ACOS((_sinfi/(SQRT(_sinfi^2+(_cosfi*COS(Азимут!D187*PI()/180))^2))))*180/PI()))</f>
        <v>6.2604467023919028</v>
      </c>
      <c r="O187" s="74">
        <f>IF(E187&gt;90,(-1)*(180*_nn2+(-1)^_nn2*ASIN(-(-1)*SIN(Расчет!D204*PI()/180)/(SQRT(_sinfi^2+(_cosfi*COS(Азимут!E187*PI()/180))^2)))*180/PI()-ACOS((_sinfi/(SQRT(_sinfi^2+(_cosfi*COS(Азимут!E187*PI()/180))^2))))*180/PI()),(-1)*(180*_nn1+(-1)^_nn1*ASIN(-(-1)*SIN(Расчет!D204*PI()/180)/(SQRT(_sinfi^2+(_cosfi*COS(Азимут!E187*PI()/180))^2)))*180/PI()+ACOS((_sinfi/(SQRT(_sinfi^2+(_cosfi*COS(Азимут!E187*PI()/180))^2))))*180/PI()))</f>
        <v>14.868527330757729</v>
      </c>
      <c r="P187" s="74">
        <f>IF(F187&gt;90,(-1)*(180*_nn2+(-1)^_nn2*ASIN(-(-1)*SIN(Расчет!D204*PI()/180)/(SQRT(_sinfi^2+(_cosfi*COS(Азимут!F187*PI()/180))^2)))*180/PI()-ACOS((_sinfi/(SQRT(_sinfi^2+(_cosfi*COS(Азимут!F187*PI()/180))^2))))*180/PI()),(-1)*(180*_nn1+(-1)^_nn1*ASIN(-(-1)*SIN(Расчет!D204*PI()/180)/(SQRT(_sinfi^2+(_cosfi*COS(Азимут!F187*PI()/180))^2)))*180/PI()+ACOS((_sinfi/(SQRT(_sinfi^2+(_cosfi*COS(Азимут!F187*PI()/180))^2))))*180/PI()))</f>
        <v>24.193818292216719</v>
      </c>
      <c r="Q187" s="73">
        <f>(-1)*(180*_nn1+(-1)^_nn1*ASIN(-(-1)*SIN(Расчет!D204*PI()/180)/(SQRT(_sinfi^2+(_cosfi*COS(Азимут!G187*PI()/180))^2)))*180/PI()+ACOS((_sinfi/(SQRT(_sinfi^2+(_cosfi*COS(Азимут!G187*PI()/180))^2))))*180/PI())</f>
        <v>33.193652277660334</v>
      </c>
      <c r="R187" s="73">
        <f>(-1)*(180*_nn1+(-1)^_nn1*ASIN(-(-1)*SIN(Расчет!D204*PI()/180)/(SQRT(_sinfi^2+(_cosfi*COS(Азимут!H187*PI()/180))^2)))*180/PI()+ACOS((_sinfi/(SQRT(_sinfi^2+(_cosfi*COS(Азимут!H187*PI()/180))^2))))*180/PI())</f>
        <v>40.96883390823939</v>
      </c>
      <c r="S187" s="73">
        <f>(-1)*(180*_nn1+(-1)^_nn1*ASIN(-(-1)*SIN(Расчет!D204*PI()/180)/(SQRT(_sinfi^2+(_cosfi*COS(Азимут!I187*PI()/180))^2)))*180/PI()+ACOS((_sinfi/(SQRT(_sinfi^2+(_cosfi*COS(Азимут!I187*PI()/180))^2))))*180/PI())</f>
        <v>47.081647061423951</v>
      </c>
      <c r="T187" s="73">
        <f>(-1)*(180*_nn1+(-1)^_nn1*ASIN(-(-1)*SIN(Расчет!D204*PI()/180)/(SQRT(_sinfi^2+(_cosfi*COS(Азимут!J187*PI()/180))^2)))*180/PI()+ACOS((_sinfi/(SQRT(_sinfi^2+(_cosfi*COS(Азимут!J187*PI()/180))^2))))*180/PI())</f>
        <v>51.520933874832537</v>
      </c>
      <c r="U187" s="73">
        <f>(-1)*(180*_nn1+(-1)^_nn1*ASIN(-(-1)*SIN(Расчет!D204*PI()/180)/(SQRT(_sinfi^2+(_cosfi*COS(Азимут!K187*PI()/180))^2)))*180/PI()+ACOS((_sinfi/(SQRT(_sinfi^2+(_cosfi*COS(Азимут!K187*PI()/180))^2))))*180/PI())</f>
        <v>54.47614063229156</v>
      </c>
      <c r="V187" s="73">
        <f>(-1)*(180*_nn1+(-1)^_nn1*ASIN(-(-1)*SIN(Расчет!D204*PI()/180)/(SQRT(_sinfi^2+(_cosfi*COS(Азимут!L187*PI()/180))^2)))*180/PI()+ACOS((_sinfi/(SQRT(_sinfi^2+(_cosfi*COS(Азимут!L187*PI()/180))^2))))*180/PI())</f>
        <v>56.154825286378411</v>
      </c>
      <c r="W187" s="110">
        <f>(-1)*(180*_nn1+(-1)^_nn1*ASIN(-(-1)*SIN(Расчет!D204*PI()/180)/(SQRT(_sinfi^2+(_cosfi*COS(Азимут!M187*PI()/180))^2)))*180/PI()+ACOS((_sinfi/(SQRT(_sinfi^2+(_cosfi*COS(Азимут!M187*PI()/180))^2))))*180/PI())</f>
        <v>56.698175810429944</v>
      </c>
    </row>
    <row r="188" spans="1:26">
      <c r="A188" s="46">
        <f>Расчет!A205</f>
        <v>184</v>
      </c>
      <c r="B188" s="3" t="str">
        <f>Расчет!B205</f>
        <v>Июль</v>
      </c>
      <c r="C188" s="31">
        <f>Расчет!C205</f>
        <v>3</v>
      </c>
      <c r="D188" s="120">
        <f>Расчет!U205-Расчет!U205/10</f>
        <v>122.82770477763341</v>
      </c>
      <c r="E188" s="59">
        <f>D188-Расчет!U205/10</f>
        <v>109.18018202456304</v>
      </c>
      <c r="F188" s="59">
        <f>E188-Расчет!U205/10</f>
        <v>95.532659271492662</v>
      </c>
      <c r="G188" s="57">
        <f>F188-Расчет!U205/10</f>
        <v>81.885136518422286</v>
      </c>
      <c r="H188" s="57">
        <f>G188-Расчет!U205/10</f>
        <v>68.237613765351909</v>
      </c>
      <c r="I188" s="57">
        <f>H188-Расчет!U205/10</f>
        <v>54.590091012281533</v>
      </c>
      <c r="J188" s="57">
        <f>I188-Расчет!U205/10</f>
        <v>40.942568259211157</v>
      </c>
      <c r="K188" s="57">
        <f>J188-Расчет!U205/10</f>
        <v>27.295045506140777</v>
      </c>
      <c r="L188" s="57">
        <f>K188-Расчет!U205/10</f>
        <v>13.647522753070398</v>
      </c>
      <c r="M188" s="117">
        <f>L188-Расчет!U205/10</f>
        <v>1.7763568394002505E-14</v>
      </c>
      <c r="N188" s="111">
        <f>IF(D188&gt;90,(-1)*(180*_nn2+(-1)^_nn2*ASIN(-(-1)*SIN(Расчет!D205*PI()/180)/(SQRT(_sinfi^2+(_cosfi*COS(Азимут!D188*PI()/180))^2)))*180/PI()-ACOS((_sinfi/(SQRT(_sinfi^2+(_cosfi*COS(Азимут!D188*PI()/180))^2))))*180/PI()),(-1)*(180*_nn1+(-1)^_nn1*ASIN(-(-1)*SIN(Расчет!D205*PI()/180)/(SQRT(_sinfi^2+(_cosfi*COS(Азимут!D188*PI()/180))^2)))*180/PI()+ACOS((_sinfi/(SQRT(_sinfi^2+(_cosfi*COS(Азимут!D188*PI()/180))^2))))*180/PI()))</f>
        <v>6.2692521644034116</v>
      </c>
      <c r="O188" s="74">
        <f>IF(E188&gt;90,(-1)*(180*_nn2+(-1)^_nn2*ASIN(-(-1)*SIN(Расчет!D205*PI()/180)/(SQRT(_sinfi^2+(_cosfi*COS(Азимут!E188*PI()/180))^2)))*180/PI()-ACOS((_sinfi/(SQRT(_sinfi^2+(_cosfi*COS(Азимут!E188*PI()/180))^2))))*180/PI()),(-1)*(180*_nn1+(-1)^_nn1*ASIN(-(-1)*SIN(Расчет!D205*PI()/180)/(SQRT(_sinfi^2+(_cosfi*COS(Азимут!E188*PI()/180))^2)))*180/PI()+ACOS((_sinfi/(SQRT(_sinfi^2+(_cosfi*COS(Азимут!E188*PI()/180))^2))))*180/PI()))</f>
        <v>14.874705861629394</v>
      </c>
      <c r="P188" s="74">
        <f>IF(F188&gt;90,(-1)*(180*_nn2+(-1)^_nn2*ASIN(-(-1)*SIN(Расчет!D205*PI()/180)/(SQRT(_sinfi^2+(_cosfi*COS(Азимут!F188*PI()/180))^2)))*180/PI()-ACOS((_sinfi/(SQRT(_sinfi^2+(_cosfi*COS(Азимут!F188*PI()/180))^2))))*180/PI()),(-1)*(180*_nn1+(-1)^_nn1*ASIN(-(-1)*SIN(Расчет!D205*PI()/180)/(SQRT(_sinfi^2+(_cosfi*COS(Азимут!F188*PI()/180))^2)))*180/PI()+ACOS((_sinfi/(SQRT(_sinfi^2+(_cosfi*COS(Азимут!F188*PI()/180))^2))))*180/PI()))</f>
        <v>24.186087842652228</v>
      </c>
      <c r="Q188" s="73">
        <f>(-1)*(180*_nn1+(-1)^_nn1*ASIN(-(-1)*SIN(Расчет!D205*PI()/180)/(SQRT(_sinfi^2+(_cosfi*COS(Азимут!G188*PI()/180))^2)))*180/PI()+ACOS((_sinfi/(SQRT(_sinfi^2+(_cosfi*COS(Азимут!G188*PI()/180))^2))))*180/PI())</f>
        <v>33.165389715836454</v>
      </c>
      <c r="R188" s="73">
        <f>(-1)*(180*_nn1+(-1)^_nn1*ASIN(-(-1)*SIN(Расчет!D205*PI()/180)/(SQRT(_sinfi^2+(_cosfi*COS(Азимут!H188*PI()/180))^2)))*180/PI()+ACOS((_sinfi/(SQRT(_sinfi^2+(_cosfi*COS(Азимут!H188*PI()/180))^2))))*180/PI())</f>
        <v>40.920389267218013</v>
      </c>
      <c r="S188" s="73">
        <f>(-1)*(180*_nn1+(-1)^_nn1*ASIN(-(-1)*SIN(Расчет!D205*PI()/180)/(SQRT(_sinfi^2+(_cosfi*COS(Азимут!I188*PI()/180))^2)))*180/PI()+ACOS((_sinfi/(SQRT(_sinfi^2+(_cosfi*COS(Азимут!I188*PI()/180))^2))))*180/PI())</f>
        <v>47.017933716168471</v>
      </c>
      <c r="T188" s="73">
        <f>(-1)*(180*_nn1+(-1)^_nn1*ASIN(-(-1)*SIN(Расчет!D205*PI()/180)/(SQRT(_sinfi^2+(_cosfi*COS(Азимут!J188*PI()/180))^2)))*180/PI()+ACOS((_sinfi/(SQRT(_sinfi^2+(_cosfi*COS(Азимут!J188*PI()/180))^2))))*180/PI())</f>
        <v>51.44756870471906</v>
      </c>
      <c r="U188" s="73">
        <f>(-1)*(180*_nn1+(-1)^_nn1*ASIN(-(-1)*SIN(Расчет!D205*PI()/180)/(SQRT(_sinfi^2+(_cosfi*COS(Азимут!K188*PI()/180))^2)))*180/PI()+ACOS((_sinfi/(SQRT(_sinfi^2+(_cosfi*COS(Азимут!K188*PI()/180))^2))))*180/PI())</f>
        <v>54.397425610556382</v>
      </c>
      <c r="V188" s="73">
        <f>(-1)*(180*_nn1+(-1)^_nn1*ASIN(-(-1)*SIN(Расчет!D205*PI()/180)/(SQRT(_sinfi^2+(_cosfi*COS(Азимут!L188*PI()/180))^2)))*180/PI()+ACOS((_sinfi/(SQRT(_sinfi^2+(_cosfi*COS(Азимут!L188*PI()/180))^2))))*180/PI())</f>
        <v>56.073552266804001</v>
      </c>
      <c r="W188" s="110">
        <f>(-1)*(180*_nn1+(-1)^_nn1*ASIN(-(-1)*SIN(Расчет!D205*PI()/180)/(SQRT(_sinfi^2+(_cosfi*COS(Азимут!M188*PI()/180))^2)))*180/PI()+ACOS((_sinfi/(SQRT(_sinfi^2+(_cosfi*COS(Азимут!M188*PI()/180))^2))))*180/PI())</f>
        <v>56.616158096874926</v>
      </c>
    </row>
    <row r="189" spans="1:26">
      <c r="A189" s="46">
        <f>Расчет!A206</f>
        <v>185</v>
      </c>
      <c r="B189" s="3" t="str">
        <f>Расчет!B206</f>
        <v>Июль</v>
      </c>
      <c r="C189" s="31">
        <f>Расчет!C206</f>
        <v>4</v>
      </c>
      <c r="D189" s="120">
        <f>Расчет!U206-Расчет!U206/10</f>
        <v>122.6345225836062</v>
      </c>
      <c r="E189" s="59">
        <f>D189-Расчет!U206/10</f>
        <v>109.00846451876106</v>
      </c>
      <c r="F189" s="59">
        <f>E189-Расчет!U206/10</f>
        <v>95.38240645391592</v>
      </c>
      <c r="G189" s="57">
        <f>F189-Расчет!U206/10</f>
        <v>81.75634838907078</v>
      </c>
      <c r="H189" s="57">
        <f>G189-Расчет!U206/10</f>
        <v>68.130290324225641</v>
      </c>
      <c r="I189" s="57">
        <f>H189-Расчет!U206/10</f>
        <v>54.504232259380508</v>
      </c>
      <c r="J189" s="57">
        <f>I189-Расчет!U206/10</f>
        <v>40.878174194535376</v>
      </c>
      <c r="K189" s="57">
        <f>J189-Расчет!U206/10</f>
        <v>27.252116129690243</v>
      </c>
      <c r="L189" s="57">
        <f>K189-Расчет!U206/10</f>
        <v>13.626058064845109</v>
      </c>
      <c r="M189" s="117">
        <f>L189-Расчет!U206/10</f>
        <v>-2.4868995751603507E-14</v>
      </c>
      <c r="N189" s="111">
        <f>IF(D189&gt;90,(-1)*(180*_nn2+(-1)^_nn2*ASIN(-(-1)*SIN(Расчет!D206*PI()/180)/(SQRT(_sinfi^2+(_cosfi*COS(Азимут!D189*PI()/180))^2)))*180/PI()-ACOS((_sinfi/(SQRT(_sinfi^2+(_cosfi*COS(Азимут!D189*PI()/180))^2))))*180/PI()),(-1)*(180*_nn1+(-1)^_nn1*ASIN(-(-1)*SIN(Расчет!D206*PI()/180)/(SQRT(_sinfi^2+(_cosfi*COS(Азимут!D189*PI()/180))^2)))*180/PI()+ACOS((_sinfi/(SQRT(_sinfi^2+(_cosfi*COS(Азимут!D189*PI()/180))^2))))*180/PI()))</f>
        <v>6.2786340245743304</v>
      </c>
      <c r="O189" s="74">
        <f>IF(E189&gt;90,(-1)*(180*_nn2+(-1)^_nn2*ASIN(-(-1)*SIN(Расчет!D206*PI()/180)/(SQRT(_sinfi^2+(_cosfi*COS(Азимут!E189*PI()/180))^2)))*180/PI()-ACOS((_sinfi/(SQRT(_sinfi^2+(_cosfi*COS(Азимут!E189*PI()/180))^2))))*180/PI()),(-1)*(180*_nn1+(-1)^_nn1*ASIN(-(-1)*SIN(Расчет!D206*PI()/180)/(SQRT(_sinfi^2+(_cosfi*COS(Азимут!E189*PI()/180))^2)))*180/PI()+ACOS((_sinfi/(SQRT(_sinfi^2+(_cosfi*COS(Азимут!E189*PI()/180))^2))))*180/PI()))</f>
        <v>14.881098699546357</v>
      </c>
      <c r="P189" s="74">
        <f>IF(F189&gt;90,(-1)*(180*_nn2+(-1)^_nn2*ASIN(-(-1)*SIN(Расчет!D206*PI()/180)/(SQRT(_sinfi^2+(_cosfi*COS(Азимут!F189*PI()/180))^2)))*180/PI()-ACOS((_sinfi/(SQRT(_sinfi^2+(_cosfi*COS(Азимут!F189*PI()/180))^2))))*180/PI()),(-1)*(180*_nn1+(-1)^_nn1*ASIN(-(-1)*SIN(Расчет!D206*PI()/180)/(SQRT(_sinfi^2+(_cosfi*COS(Азимут!F189*PI()/180))^2)))*180/PI()+ACOS((_sinfi/(SQRT(_sinfi^2+(_cosfi*COS(Азимут!F189*PI()/180))^2))))*180/PI()))</f>
        <v>24.177329200854217</v>
      </c>
      <c r="Q189" s="73">
        <f>(-1)*(180*_nn1+(-1)^_nn1*ASIN(-(-1)*SIN(Расчет!D206*PI()/180)/(SQRT(_sinfi^2+(_cosfi*COS(Азимут!G189*PI()/180))^2)))*180/PI()+ACOS((_sinfi/(SQRT(_sinfi^2+(_cosfi*COS(Азимут!G189*PI()/180))^2))))*180/PI())</f>
        <v>33.13438453634808</v>
      </c>
      <c r="R189" s="73">
        <f>(-1)*(180*_nn1+(-1)^_nn1*ASIN(-(-1)*SIN(Расчет!D206*PI()/180)/(SQRT(_sinfi^2+(_cosfi*COS(Азимут!H189*PI()/180))^2)))*180/PI()+ACOS((_sinfi/(SQRT(_sinfi^2+(_cosfi*COS(Азимут!H189*PI()/180))^2))))*180/PI())</f>
        <v>40.867560324258818</v>
      </c>
      <c r="S189" s="73">
        <f>(-1)*(180*_nn1+(-1)^_nn1*ASIN(-(-1)*SIN(Расчет!D206*PI()/180)/(SQRT(_sinfi^2+(_cosfi*COS(Азимут!I189*PI()/180))^2)))*180/PI()+ACOS((_sinfi/(SQRT(_sinfi^2+(_cosfi*COS(Азимут!I189*PI()/180))^2))))*180/PI())</f>
        <v>46.948599945551877</v>
      </c>
      <c r="T189" s="73">
        <f>(-1)*(180*_nn1+(-1)^_nn1*ASIN(-(-1)*SIN(Расчет!D206*PI()/180)/(SQRT(_sinfi^2+(_cosfi*COS(Азимут!J189*PI()/180))^2)))*180/PI()+ACOS((_sinfi/(SQRT(_sinfi^2+(_cosfi*COS(Азимут!J189*PI()/180))^2))))*180/PI())</f>
        <v>51.367795124676178</v>
      </c>
      <c r="U189" s="73">
        <f>(-1)*(180*_nn1+(-1)^_nn1*ASIN(-(-1)*SIN(Расчет!D206*PI()/180)/(SQRT(_sinfi^2+(_cosfi*COS(Азимут!K189*PI()/180))^2)))*180/PI()+ACOS((_sinfi/(SQRT(_sinfi^2+(_cosfi*COS(Азимут!K189*PI()/180))^2))))*180/PI())</f>
        <v>54.311858894107473</v>
      </c>
      <c r="V189" s="73">
        <f>(-1)*(180*_nn1+(-1)^_nn1*ASIN(-(-1)*SIN(Расчет!D206*PI()/180)/(SQRT(_sinfi^2+(_cosfi*COS(Азимут!L189*PI()/180))^2)))*180/PI()+ACOS((_sinfi/(SQRT(_sinfi^2+(_cosfi*COS(Азимут!L189*PI()/180))^2))))*180/PI())</f>
        <v>55.985212314485608</v>
      </c>
      <c r="W189" s="110">
        <f>(-1)*(180*_nn1+(-1)^_nn1*ASIN(-(-1)*SIN(Расчет!D206*PI()/180)/(SQRT(_sinfi^2+(_cosfi*COS(Азимут!M189*PI()/180))^2)))*180/PI()+ACOS((_sinfi/(SQRT(_sinfi^2+(_cosfi*COS(Азимут!M189*PI()/180))^2))))*180/PI())</f>
        <v>56.527010156555349</v>
      </c>
    </row>
    <row r="190" spans="1:26">
      <c r="A190" s="46">
        <f>Расчет!A207</f>
        <v>186</v>
      </c>
      <c r="B190" s="3" t="str">
        <f>Расчет!B207</f>
        <v>Июль</v>
      </c>
      <c r="C190" s="31">
        <f>Расчет!C207</f>
        <v>5</v>
      </c>
      <c r="D190" s="120">
        <f>Расчет!U207-Расчет!U207/10</f>
        <v>122.42668038315688</v>
      </c>
      <c r="E190" s="59">
        <f>D190-Расчет!U207/10</f>
        <v>108.82371589613945</v>
      </c>
      <c r="F190" s="59">
        <f>E190-Расчет!U207/10</f>
        <v>95.220751409122016</v>
      </c>
      <c r="G190" s="57">
        <f>F190-Расчет!U207/10</f>
        <v>81.617786922104585</v>
      </c>
      <c r="H190" s="57">
        <f>G190-Расчет!U207/10</f>
        <v>68.014822435087154</v>
      </c>
      <c r="I190" s="57">
        <f>H190-Расчет!U207/10</f>
        <v>54.411857948069724</v>
      </c>
      <c r="J190" s="57">
        <f>I190-Расчет!U207/10</f>
        <v>40.808893461052293</v>
      </c>
      <c r="K190" s="57">
        <f>J190-Расчет!U207/10</f>
        <v>27.205928974034862</v>
      </c>
      <c r="L190" s="57">
        <f>K190-Расчет!U207/10</f>
        <v>13.602964487017431</v>
      </c>
      <c r="M190" s="117">
        <f>L190-Расчет!U207/10</f>
        <v>0</v>
      </c>
      <c r="N190" s="111">
        <f>IF(D190&gt;90,(-1)*(180*_nn2+(-1)^_nn2*ASIN(-(-1)*SIN(Расчет!D207*PI()/180)/(SQRT(_sinfi^2+(_cosfi*COS(Азимут!D190*PI()/180))^2)))*180/PI()-ACOS((_sinfi/(SQRT(_sinfi^2+(_cosfi*COS(Азимут!D190*PI()/180))^2))))*180/PI()),(-1)*(180*_nn1+(-1)^_nn1*ASIN(-(-1)*SIN(Расчет!D207*PI()/180)/(SQRT(_sinfi^2+(_cosfi*COS(Азимут!D190*PI()/180))^2)))*180/PI()+ACOS((_sinfi/(SQRT(_sinfi^2+(_cosfi*COS(Азимут!D190*PI()/180))^2))))*180/PI()))</f>
        <v>6.2885435133336784</v>
      </c>
      <c r="O190" s="74">
        <f>IF(E190&gt;90,(-1)*(180*_nn2+(-1)^_nn2*ASIN(-(-1)*SIN(Расчет!D207*PI()/180)/(SQRT(_sinfi^2+(_cosfi*COS(Азимут!E190*PI()/180))^2)))*180/PI()-ACOS((_sinfi/(SQRT(_sinfi^2+(_cosfi*COS(Азимут!E190*PI()/180))^2))))*180/PI()),(-1)*(180*_nn1+(-1)^_nn1*ASIN(-(-1)*SIN(Расчет!D207*PI()/180)/(SQRT(_sinfi^2+(_cosfi*COS(Азимут!E190*PI()/180))^2)))*180/PI()+ACOS((_sinfi/(SQRT(_sinfi^2+(_cosfi*COS(Азимут!E190*PI()/180))^2))))*180/PI()))</f>
        <v>14.887627356358706</v>
      </c>
      <c r="P190" s="74">
        <f>IF(F190&gt;90,(-1)*(180*_nn2+(-1)^_nn2*ASIN(-(-1)*SIN(Расчет!D207*PI()/180)/(SQRT(_sinfi^2+(_cosfi*COS(Азимут!F190*PI()/180))^2)))*180/PI()-ACOS((_sinfi/(SQRT(_sinfi^2+(_cosfi*COS(Азимут!F190*PI()/180))^2))))*180/PI()),(-1)*(180*_nn1+(-1)^_nn1*ASIN(-(-1)*SIN(Расчет!D207*PI()/180)/(SQRT(_sinfi^2+(_cosfi*COS(Азимут!F190*PI()/180))^2)))*180/PI()+ACOS((_sinfi/(SQRT(_sinfi^2+(_cosfi*COS(Азимут!F190*PI()/180))^2))))*180/PI()))</f>
        <v>24.1674635862081</v>
      </c>
      <c r="Q190" s="73">
        <f>(-1)*(180*_nn1+(-1)^_nn1*ASIN(-(-1)*SIN(Расчет!D207*PI()/180)/(SQRT(_sinfi^2+(_cosfi*COS(Азимут!G190*PI()/180))^2)))*180/PI()+ACOS((_sinfi/(SQRT(_sinfi^2+(_cosfi*COS(Азимут!G190*PI()/180))^2))))*180/PI())</f>
        <v>33.100584943815392</v>
      </c>
      <c r="R190" s="73">
        <f>(-1)*(180*_nn1+(-1)^_nn1*ASIN(-(-1)*SIN(Расчет!D207*PI()/180)/(SQRT(_sinfi^2+(_cosfi*COS(Азимут!H190*PI()/180))^2)))*180/PI()+ACOS((_sinfi/(SQRT(_sinfi^2+(_cosfi*COS(Азимут!H190*PI()/180))^2))))*180/PI())</f>
        <v>40.81033144237108</v>
      </c>
      <c r="S190" s="73">
        <f>(-1)*(180*_nn1+(-1)^_nn1*ASIN(-(-1)*SIN(Расчет!D207*PI()/180)/(SQRT(_sinfi^2+(_cosfi*COS(Азимут!I190*PI()/180))^2)))*180/PI()+ACOS((_sinfi/(SQRT(_sinfi^2+(_cosfi*COS(Азимут!I190*PI()/180))^2))))*180/PI())</f>
        <v>46.87365859130972</v>
      </c>
      <c r="T190" s="73">
        <f>(-1)*(180*_nn1+(-1)^_nn1*ASIN(-(-1)*SIN(Расчет!D207*PI()/180)/(SQRT(_sinfi^2+(_cosfi*COS(Азимут!J190*PI()/180))^2)))*180/PI()+ACOS((_sinfi/(SQRT(_sinfi^2+(_cosfi*COS(Азимут!J190*PI()/180))^2))))*180/PI())</f>
        <v>51.281642356289069</v>
      </c>
      <c r="U190" s="73">
        <f>(-1)*(180*_nn1+(-1)^_nn1*ASIN(-(-1)*SIN(Расчет!D207*PI()/180)/(SQRT(_sinfi^2+(_cosfi*COS(Азимут!K190*PI()/180))^2)))*180/PI()+ACOS((_sinfi/(SQRT(_sinfi^2+(_cosfi*COS(Азимут!K190*PI()/180))^2))))*180/PI())</f>
        <v>54.219477222914406</v>
      </c>
      <c r="V190" s="73">
        <f>(-1)*(180*_nn1+(-1)^_nn1*ASIN(-(-1)*SIN(Расчет!D207*PI()/180)/(SQRT(_sinfi^2+(_cosfi*COS(Азимут!L190*PI()/180))^2)))*180/PI()+ACOS((_sinfi/(SQRT(_sinfi^2+(_cosfi*COS(Азимут!L190*PI()/180))^2))))*180/PI())</f>
        <v>55.889844975498988</v>
      </c>
      <c r="W190" s="110">
        <f>(-1)*(180*_nn1+(-1)^_nn1*ASIN(-(-1)*SIN(Расчет!D207*PI()/180)/(SQRT(_sinfi^2+(_cosfi*COS(Азимут!M190*PI()/180))^2)))*180/PI()+ACOS((_sinfi/(SQRT(_sinfi^2+(_cosfi*COS(Азимут!M190*PI()/180))^2))))*180/PI())</f>
        <v>56.430772199645418</v>
      </c>
    </row>
    <row r="191" spans="1:26">
      <c r="A191" s="46">
        <f>Расчет!A208</f>
        <v>187</v>
      </c>
      <c r="B191" s="3" t="str">
        <f>Расчет!B208</f>
        <v>Июль</v>
      </c>
      <c r="C191" s="31">
        <f>Расчет!C208</f>
        <v>6</v>
      </c>
      <c r="D191" s="120">
        <f>Расчет!U208-Расчет!U208/10</f>
        <v>122.20441927503707</v>
      </c>
      <c r="E191" s="59">
        <f>D191-Расчет!U208/10</f>
        <v>108.62615046669961</v>
      </c>
      <c r="F191" s="59">
        <f>E191-Расчет!U208/10</f>
        <v>95.047881658362158</v>
      </c>
      <c r="G191" s="57">
        <f>F191-Расчет!U208/10</f>
        <v>81.469612850024703</v>
      </c>
      <c r="H191" s="57">
        <f>G191-Расчет!U208/10</f>
        <v>67.891344041687248</v>
      </c>
      <c r="I191" s="57">
        <f>H191-Расчет!U208/10</f>
        <v>54.313075233349792</v>
      </c>
      <c r="J191" s="57">
        <f>I191-Расчет!U208/10</f>
        <v>40.734806425012337</v>
      </c>
      <c r="K191" s="57">
        <f>J191-Расчет!U208/10</f>
        <v>27.156537616674886</v>
      </c>
      <c r="L191" s="57">
        <f>K191-Расчет!U208/10</f>
        <v>13.578268808337434</v>
      </c>
      <c r="M191" s="117">
        <f>L191-Расчет!U208/10</f>
        <v>-1.7763568394002505E-14</v>
      </c>
      <c r="N191" s="111">
        <f>IF(D191&gt;90,(-1)*(180*_nn2+(-1)^_nn2*ASIN(-(-1)*SIN(Расчет!D208*PI()/180)/(SQRT(_sinfi^2+(_cosfi*COS(Азимут!D191*PI()/180))^2)))*180/PI()-ACOS((_sinfi/(SQRT(_sinfi^2+(_cosfi*COS(Азимут!D191*PI()/180))^2))))*180/PI()),(-1)*(180*_nn1+(-1)^_nn1*ASIN(-(-1)*SIN(Расчет!D208*PI()/180)/(SQRT(_sinfi^2+(_cosfi*COS(Азимут!D191*PI()/180))^2)))*180/PI()+ACOS((_sinfi/(SQRT(_sinfi^2+(_cosfi*COS(Азимут!D191*PI()/180))^2))))*180/PI()))</f>
        <v>6.2989293547552734</v>
      </c>
      <c r="O191" s="74">
        <f>IF(E191&gt;90,(-1)*(180*_nn2+(-1)^_nn2*ASIN(-(-1)*SIN(Расчет!D208*PI()/180)/(SQRT(_sinfi^2+(_cosfi*COS(Азимут!E191*PI()/180))^2)))*180/PI()-ACOS((_sinfi/(SQRT(_sinfi^2+(_cosfi*COS(Азимут!E191*PI()/180))^2))))*180/PI()),(-1)*(180*_nn1+(-1)^_nn1*ASIN(-(-1)*SIN(Расчет!D208*PI()/180)/(SQRT(_sinfi^2+(_cosfi*COS(Азимут!E191*PI()/180))^2)))*180/PI()+ACOS((_sinfi/(SQRT(_sinfi^2+(_cosfi*COS(Азимут!E191*PI()/180))^2))))*180/PI()))</f>
        <v>14.894209581358894</v>
      </c>
      <c r="P191" s="74">
        <f>IF(F191&gt;90,(-1)*(180*_nn2+(-1)^_nn2*ASIN(-(-1)*SIN(Расчет!D208*PI()/180)/(SQRT(_sinfi^2+(_cosfi*COS(Азимут!F191*PI()/180))^2)))*180/PI()-ACOS((_sinfi/(SQRT(_sinfi^2+(_cosfi*COS(Азимут!F191*PI()/180))^2))))*180/PI()),(-1)*(180*_nn1+(-1)^_nn1*ASIN(-(-1)*SIN(Расчет!D208*PI()/180)/(SQRT(_sinfi^2+(_cosfi*COS(Азимут!F191*PI()/180))^2)))*180/PI()+ACOS((_sinfi/(SQRT(_sinfi^2+(_cosfi*COS(Азимут!F191*PI()/180))^2))))*180/PI()))</f>
        <v>24.156408896228243</v>
      </c>
      <c r="Q191" s="73">
        <f>(-1)*(180*_nn1+(-1)^_nn1*ASIN(-(-1)*SIN(Расчет!D208*PI()/180)/(SQRT(_sinfi^2+(_cosfi*COS(Азимут!G191*PI()/180))^2)))*180/PI()+ACOS((_sinfi/(SQRT(_sinfi^2+(_cosfi*COS(Азимут!G191*PI()/180))^2))))*180/PI())</f>
        <v>33.063937529367877</v>
      </c>
      <c r="R191" s="73">
        <f>(-1)*(180*_nn1+(-1)^_nn1*ASIN(-(-1)*SIN(Расчет!D208*PI()/180)/(SQRT(_sinfi^2+(_cosfi*COS(Азимут!H191*PI()/180))^2)))*180/PI()+ACOS((_sinfi/(SQRT(_sinfi^2+(_cosfi*COS(Азимут!H191*PI()/180))^2))))*180/PI())</f>
        <v>40.748687294066769</v>
      </c>
      <c r="S191" s="73">
        <f>(-1)*(180*_nn1+(-1)^_nn1*ASIN(-(-1)*SIN(Расчет!D208*PI()/180)/(SQRT(_sinfi^2+(_cosfi*COS(Азимут!I191*PI()/180))^2)))*180/PI()+ACOS((_sinfi/(SQRT(_sinfi^2+(_cosfi*COS(Азимут!I191*PI()/180))^2))))*180/PI())</f>
        <v>46.79312421634026</v>
      </c>
      <c r="T191" s="73">
        <f>(-1)*(180*_nn1+(-1)^_nn1*ASIN(-(-1)*SIN(Расчет!D208*PI()/180)/(SQRT(_sinfi^2+(_cosfi*COS(Азимут!J191*PI()/180))^2)))*180/PI()+ACOS((_sinfi/(SQRT(_sinfi^2+(_cosfi*COS(Азимут!J191*PI()/180))^2))))*180/PI())</f>
        <v>51.189142128068568</v>
      </c>
      <c r="U191" s="73">
        <f>(-1)*(180*_nn1+(-1)^_nn1*ASIN(-(-1)*SIN(Расчет!D208*PI()/180)/(SQRT(_sinfi^2+(_cosfi*COS(Азимут!K191*PI()/180))^2)))*180/PI()+ACOS((_sinfi/(SQRT(_sinfi^2+(_cosfi*COS(Азимут!K191*PI()/180))^2))))*180/PI())</f>
        <v>54.120320192111876</v>
      </c>
      <c r="V191" s="73">
        <f>(-1)*(180*_nn1+(-1)^_nn1*ASIN(-(-1)*SIN(Расчет!D208*PI()/180)/(SQRT(_sinfi^2+(_cosfi*COS(Азимут!L191*PI()/180))^2)))*180/PI()+ACOS((_sinfi/(SQRT(_sinfi^2+(_cosfi*COS(Азимут!L191*PI()/180))^2))))*180/PI())</f>
        <v>55.787492772503896</v>
      </c>
      <c r="W191" s="110">
        <f>(-1)*(180*_nn1+(-1)^_nn1*ASIN(-(-1)*SIN(Расчет!D208*PI()/180)/(SQRT(_sinfi^2+(_cosfi*COS(Азимут!M191*PI()/180))^2)))*180/PI()+ACOS((_sinfi/(SQRT(_sinfi^2+(_cosfi*COS(Азимут!M191*PI()/180))^2))))*180/PI())</f>
        <v>56.327487439215844</v>
      </c>
    </row>
    <row r="192" spans="1:26">
      <c r="A192" s="46">
        <f>Расчет!A209</f>
        <v>188</v>
      </c>
      <c r="B192" s="3" t="str">
        <f>Расчет!B209</f>
        <v>Июль</v>
      </c>
      <c r="C192" s="31">
        <f>Расчет!C209</f>
        <v>7</v>
      </c>
      <c r="D192" s="120">
        <f>Расчет!U209-Расчет!U209/10</f>
        <v>121.96799165100678</v>
      </c>
      <c r="E192" s="59">
        <f>D192-Расчет!U209/10</f>
        <v>108.4159925786727</v>
      </c>
      <c r="F192" s="59">
        <f>E192-Расчет!U209/10</f>
        <v>94.863993506338616</v>
      </c>
      <c r="G192" s="57">
        <f>F192-Расчет!U209/10</f>
        <v>81.311994434004532</v>
      </c>
      <c r="H192" s="57">
        <f>G192-Расчет!U209/10</f>
        <v>67.759995361670448</v>
      </c>
      <c r="I192" s="57">
        <f>H192-Расчет!U209/10</f>
        <v>54.207996289336364</v>
      </c>
      <c r="J192" s="57">
        <f>I192-Расчет!U209/10</f>
        <v>40.65599721700228</v>
      </c>
      <c r="K192" s="57">
        <f>J192-Расчет!U209/10</f>
        <v>27.103998144668193</v>
      </c>
      <c r="L192" s="57">
        <f>K192-Расчет!U209/10</f>
        <v>13.551999072334105</v>
      </c>
      <c r="M192" s="117">
        <f>L192-Расчет!U209/10</f>
        <v>1.7763568394002505E-14</v>
      </c>
      <c r="N192" s="111">
        <f>IF(D192&gt;90,(-1)*(180*_nn2+(-1)^_nn2*ASIN(-(-1)*SIN(Расчет!D209*PI()/180)/(SQRT(_sinfi^2+(_cosfi*COS(Азимут!D192*PI()/180))^2)))*180/PI()-ACOS((_sinfi/(SQRT(_sinfi^2+(_cosfi*COS(Азимут!D192*PI()/180))^2))))*180/PI()),(-1)*(180*_nn1+(-1)^_nn1*ASIN(-(-1)*SIN(Расчет!D209*PI()/180)/(SQRT(_sinfi^2+(_cosfi*COS(Азимут!D192*PI()/180))^2)))*180/PI()+ACOS((_sinfi/(SQRT(_sinfi^2+(_cosfi*COS(Азимут!D192*PI()/180))^2))))*180/PI()))</f>
        <v>6.3097380537861625</v>
      </c>
      <c r="O192" s="74">
        <f>IF(E192&gt;90,(-1)*(180*_nn2+(-1)^_nn2*ASIN(-(-1)*SIN(Расчет!D209*PI()/180)/(SQRT(_sinfi^2+(_cosfi*COS(Азимут!E192*PI()/180))^2)))*180/PI()-ACOS((_sinfi/(SQRT(_sinfi^2+(_cosfi*COS(Азимут!E192*PI()/180))^2))))*180/PI()),(-1)*(180*_nn1+(-1)^_nn1*ASIN(-(-1)*SIN(Расчет!D209*PI()/180)/(SQRT(_sinfi^2+(_cosfi*COS(Азимут!E192*PI()/180))^2)))*180/PI()+ACOS((_sinfi/(SQRT(_sinfi^2+(_cosfi*COS(Азимут!E192*PI()/180))^2))))*180/PI()))</f>
        <v>14.900759873342167</v>
      </c>
      <c r="P192" s="74">
        <f>IF(F192&gt;90,(-1)*(180*_nn2+(-1)^_nn2*ASIN(-(-1)*SIN(Расчет!D209*PI()/180)/(SQRT(_sinfi^2+(_cosfi*COS(Азимут!F192*PI()/180))^2)))*180/PI()-ACOS((_sinfi/(SQRT(_sinfi^2+(_cosfi*COS(Азимут!F192*PI()/180))^2))))*180/PI()),(-1)*(180*_nn1+(-1)^_nn1*ASIN(-(-1)*SIN(Расчет!D209*PI()/180)/(SQRT(_sinfi^2+(_cosfi*COS(Азимут!F192*PI()/180))^2)))*180/PI()+ACOS((_sinfi/(SQRT(_sinfi^2+(_cosfi*COS(Азимут!F192*PI()/180))^2))))*180/PI()))</f>
        <v>24.144080299861628</v>
      </c>
      <c r="Q192" s="73">
        <f>(-1)*(180*_nn1+(-1)^_nn1*ASIN(-(-1)*SIN(Расчет!D209*PI()/180)/(SQRT(_sinfi^2+(_cosfi*COS(Азимут!G192*PI()/180))^2)))*180/PI()+ACOS((_sinfi/(SQRT(_sinfi^2+(_cosfi*COS(Азимут!G192*PI()/180))^2))))*180/PI())</f>
        <v>33.024387759307416</v>
      </c>
      <c r="R192" s="73">
        <f>(-1)*(180*_nn1+(-1)^_nn1*ASIN(-(-1)*SIN(Расчет!D209*PI()/180)/(SQRT(_sinfi^2+(_cosfi*COS(Азимут!H192*PI()/180))^2)))*180/PI()+ACOS((_sinfi/(SQRT(_sinfi^2+(_cosfi*COS(Азимут!H192*PI()/180))^2))))*180/PI())</f>
        <v>40.68261314929137</v>
      </c>
      <c r="S192" s="73">
        <f>(-1)*(180*_nn1+(-1)^_nn1*ASIN(-(-1)*SIN(Расчет!D209*PI()/180)/(SQRT(_sinfi^2+(_cosfi*COS(Азимут!I192*PI()/180))^2)))*180/PI()+ACOS((_sinfi/(SQRT(_sinfi^2+(_cosfi*COS(Азимут!I192*PI()/180))^2))))*180/PI())</f>
        <v>46.707013218961691</v>
      </c>
      <c r="T192" s="73">
        <f>(-1)*(180*_nn1+(-1)^_nn1*ASIN(-(-1)*SIN(Расчет!D209*PI()/180)/(SQRT(_sinfi^2+(_cosfi*COS(Азимут!J192*PI()/180))^2)))*180/PI()+ACOS((_sinfi/(SQRT(_sinfi^2+(_cosfi*COS(Азимут!J192*PI()/180))^2))))*180/PI())</f>
        <v>51.090328686420378</v>
      </c>
      <c r="U192" s="73">
        <f>(-1)*(180*_nn1+(-1)^_nn1*ASIN(-(-1)*SIN(Расчет!D209*PI()/180)/(SQRT(_sinfi^2+(_cosfi*COS(Азимут!K192*PI()/180))^2)))*180/PI()+ACOS((_sinfi/(SQRT(_sinfi^2+(_cosfi*COS(Азимут!K192*PI()/180))^2))))*180/PI())</f>
        <v>54.014430214068426</v>
      </c>
      <c r="V192" s="73">
        <f>(-1)*(180*_nn1+(-1)^_nn1*ASIN(-(-1)*SIN(Расчет!D209*PI()/180)/(SQRT(_sinfi^2+(_cosfi*COS(Азимут!L192*PI()/180))^2)))*180/PI()+ACOS((_sinfi/(SQRT(_sinfi^2+(_cosfi*COS(Азимут!L192*PI()/180))^2))))*180/PI())</f>
        <v>55.678201147448448</v>
      </c>
      <c r="W192" s="110">
        <f>(-1)*(180*_nn1+(-1)^_nn1*ASIN(-(-1)*SIN(Расчет!D209*PI()/180)/(SQRT(_sinfi^2+(_cosfi*COS(Азимут!M192*PI()/180))^2)))*180/PI()+ACOS((_sinfi/(SQRT(_sinfi^2+(_cosfi*COS(Азимут!M192*PI()/180))^2))))*180/PI())</f>
        <v>56.217202029027391</v>
      </c>
    </row>
    <row r="193" spans="1:23">
      <c r="A193" s="46">
        <f>Расчет!A210</f>
        <v>189</v>
      </c>
      <c r="B193" s="3" t="str">
        <f>Расчет!B210</f>
        <v>Июль</v>
      </c>
      <c r="C193" s="31">
        <f>Расчет!C210</f>
        <v>8</v>
      </c>
      <c r="D193" s="120">
        <f>Расчет!U210-Расчет!U210/10</f>
        <v>121.71765999713649</v>
      </c>
      <c r="E193" s="59">
        <f>D193-Расчет!U210/10</f>
        <v>108.19347555301022</v>
      </c>
      <c r="F193" s="59">
        <f>E193-Расчет!U210/10</f>
        <v>94.66929110888394</v>
      </c>
      <c r="G193" s="57">
        <f>F193-Расчет!U210/10</f>
        <v>81.145106664757662</v>
      </c>
      <c r="H193" s="57">
        <f>G193-Расчет!U210/10</f>
        <v>67.620922220631385</v>
      </c>
      <c r="I193" s="57">
        <f>H193-Расчет!U210/10</f>
        <v>54.096737776505108</v>
      </c>
      <c r="J193" s="57">
        <f>I193-Расчет!U210/10</f>
        <v>40.572553332378831</v>
      </c>
      <c r="K193" s="57">
        <f>J193-Расчет!U210/10</f>
        <v>27.048368888252554</v>
      </c>
      <c r="L193" s="57">
        <f>K193-Расчет!U210/10</f>
        <v>13.524184444126277</v>
      </c>
      <c r="M193" s="117">
        <f>L193-Расчет!U210/10</f>
        <v>0</v>
      </c>
      <c r="N193" s="111">
        <f>IF(D193&gt;90,(-1)*(180*_nn2+(-1)^_nn2*ASIN(-(-1)*SIN(Расчет!D210*PI()/180)/(SQRT(_sinfi^2+(_cosfi*COS(Азимут!D193*PI()/180))^2)))*180/PI()-ACOS((_sinfi/(SQRT(_sinfi^2+(_cosfi*COS(Азимут!D193*PI()/180))^2))))*180/PI()),(-1)*(180*_nn1+(-1)^_nn1*ASIN(-(-1)*SIN(Расчет!D210*PI()/180)/(SQRT(_sinfi^2+(_cosfi*COS(Азимут!D193*PI()/180))^2)))*180/PI()+ACOS((_sinfi/(SQRT(_sinfi^2+(_cosfi*COS(Азимут!D193*PI()/180))^2))))*180/PI()))</f>
        <v>6.3209141860288582</v>
      </c>
      <c r="O193" s="74">
        <f>IF(E193&gt;90,(-1)*(180*_nn2+(-1)^_nn2*ASIN(-(-1)*SIN(Расчет!D210*PI()/180)/(SQRT(_sinfi^2+(_cosfi*COS(Азимут!E193*PI()/180))^2)))*180/PI()-ACOS((_sinfi/(SQRT(_sinfi^2+(_cosfi*COS(Азимут!E193*PI()/180))^2))))*180/PI()),(-1)*(180*_nn1+(-1)^_nn1*ASIN(-(-1)*SIN(Расчет!D210*PI()/180)/(SQRT(_sinfi^2+(_cosfi*COS(Азимут!E193*PI()/180))^2)))*180/PI()+ACOS((_sinfi/(SQRT(_sinfi^2+(_cosfi*COS(Азимут!E193*PI()/180))^2))))*180/PI()))</f>
        <v>14.907189996043968</v>
      </c>
      <c r="P193" s="74">
        <f>IF(F193&gt;90,(-1)*(180*_nn2+(-1)^_nn2*ASIN(-(-1)*SIN(Расчет!D210*PI()/180)/(SQRT(_sinfi^2+(_cosfi*COS(Азимут!F193*PI()/180))^2)))*180/PI()-ACOS((_sinfi/(SQRT(_sinfi^2+(_cosfi*COS(Азимут!F193*PI()/180))^2))))*180/PI()),(-1)*(180*_nn1+(-1)^_nn1*ASIN(-(-1)*SIN(Расчет!D210*PI()/180)/(SQRT(_sinfi^2+(_cosfi*COS(Азимут!F193*PI()/180))^2)))*180/PI()+ACOS((_sinfi/(SQRT(_sinfi^2+(_cosfi*COS(Азимут!F193*PI()/180))^2))))*180/PI()))</f>
        <v>24.130390831508208</v>
      </c>
      <c r="Q193" s="73">
        <f>(-1)*(180*_nn1+(-1)^_nn1*ASIN(-(-1)*SIN(Расчет!D210*PI()/180)/(SQRT(_sinfi^2+(_cosfi*COS(Азимут!G193*PI()/180))^2)))*180/PI()+ACOS((_sinfi/(SQRT(_sinfi^2+(_cosfi*COS(Азимут!G193*PI()/180))^2))))*180/PI())</f>
        <v>32.981880460674262</v>
      </c>
      <c r="R193" s="73">
        <f>(-1)*(180*_nn1+(-1)^_nn1*ASIN(-(-1)*SIN(Расчет!D210*PI()/180)/(SQRT(_sinfi^2+(_cosfi*COS(Азимут!H193*PI()/180))^2)))*180/PI()+ACOS((_sinfi/(SQRT(_sinfi^2+(_cosfi*COS(Азимут!H193*PI()/180))^2))))*180/PI())</f>
        <v>40.612095158428474</v>
      </c>
      <c r="S193" s="73">
        <f>(-1)*(180*_nn1+(-1)^_nn1*ASIN(-(-1)*SIN(Расчет!D210*PI()/180)/(SQRT(_sinfi^2+(_cosfi*COS(Азимут!I193*PI()/180))^2)))*180/PI()+ACOS((_sinfi/(SQRT(_sinfi^2+(_cosfi*COS(Азимут!I193*PI()/180))^2))))*180/PI())</f>
        <v>46.615343942187366</v>
      </c>
      <c r="T193" s="73">
        <f>(-1)*(180*_nn1+(-1)^_nn1*ASIN(-(-1)*SIN(Расчет!D210*PI()/180)/(SQRT(_sinfi^2+(_cosfi*COS(Азимут!J193*PI()/180))^2)))*180/PI()+ACOS((_sinfi/(SQRT(_sinfi^2+(_cosfi*COS(Азимут!J193*PI()/180))^2))))*180/PI())</f>
        <v>50.985238802145318</v>
      </c>
      <c r="U193" s="73">
        <f>(-1)*(180*_nn1+(-1)^_nn1*ASIN(-(-1)*SIN(Расчет!D210*PI()/180)/(SQRT(_sinfi^2+(_cosfi*COS(Азимут!K193*PI()/180))^2)))*180/PI()+ACOS((_sinfi/(SQRT(_sinfi^2+(_cosfi*COS(Азимут!K193*PI()/180))^2))))*180/PI())</f>
        <v>53.901852476525761</v>
      </c>
      <c r="V193" s="73">
        <f>(-1)*(180*_nn1+(-1)^_nn1*ASIN(-(-1)*SIN(Расчет!D210*PI()/180)/(SQRT(_sinfi^2+(_cosfi*COS(Азимут!L193*PI()/180))^2)))*180/PI()+ACOS((_sinfi/(SQRT(_sinfi^2+(_cosfi*COS(Азимут!L193*PI()/180))^2))))*180/PI())</f>
        <v>55.562018400727425</v>
      </c>
      <c r="W193" s="110">
        <f>(-1)*(180*_nn1+(-1)^_nn1*ASIN(-(-1)*SIN(Расчет!D210*PI()/180)/(SQRT(_sinfi^2+(_cosfi*COS(Азимут!M193*PI()/180))^2)))*180/PI()+ACOS((_sinfi/(SQRT(_sinfi^2+(_cosfi*COS(Азимут!M193*PI()/180))^2))))*180/PI())</f>
        <v>56.099964997914839</v>
      </c>
    </row>
    <row r="194" spans="1:23">
      <c r="A194" s="46">
        <f>Расчет!A211</f>
        <v>190</v>
      </c>
      <c r="B194" s="3" t="str">
        <f>Расчет!B211</f>
        <v>Июль</v>
      </c>
      <c r="C194" s="31">
        <f>Расчет!C211</f>
        <v>9</v>
      </c>
      <c r="D194" s="120">
        <f>Расчет!U211-Расчет!U211/10</f>
        <v>121.45369569979873</v>
      </c>
      <c r="E194" s="59">
        <f>D194-Расчет!U211/10</f>
        <v>107.95884062204331</v>
      </c>
      <c r="F194" s="59">
        <f>E194-Расчет!U211/10</f>
        <v>94.463985544287894</v>
      </c>
      <c r="G194" s="57">
        <f>F194-Расчет!U211/10</f>
        <v>80.969130466532476</v>
      </c>
      <c r="H194" s="57">
        <f>G194-Расчет!U211/10</f>
        <v>67.474275388777059</v>
      </c>
      <c r="I194" s="57">
        <f>H194-Расчет!U211/10</f>
        <v>53.979420311021642</v>
      </c>
      <c r="J194" s="57">
        <f>I194-Расчет!U211/10</f>
        <v>40.484565233266224</v>
      </c>
      <c r="K194" s="57">
        <f>J194-Расчет!U211/10</f>
        <v>26.98971015551081</v>
      </c>
      <c r="L194" s="57">
        <f>K194-Расчет!U211/10</f>
        <v>13.494855077755396</v>
      </c>
      <c r="M194" s="117">
        <f>L194-Расчет!U211/10</f>
        <v>-1.7763568394002505E-14</v>
      </c>
      <c r="N194" s="111">
        <f>IF(D194&gt;90,(-1)*(180*_nn2+(-1)^_nn2*ASIN(-(-1)*SIN(Расчет!D211*PI()/180)/(SQRT(_sinfi^2+(_cosfi*COS(Азимут!D194*PI()/180))^2)))*180/PI()-ACOS((_sinfi/(SQRT(_sinfi^2+(_cosfi*COS(Азимут!D194*PI()/180))^2))))*180/PI()),(-1)*(180*_nn1+(-1)^_nn1*ASIN(-(-1)*SIN(Расчет!D211*PI()/180)/(SQRT(_sinfi^2+(_cosfi*COS(Азимут!D194*PI()/180))^2)))*180/PI()+ACOS((_sinfi/(SQRT(_sinfi^2+(_cosfi*COS(Азимут!D194*PI()/180))^2))))*180/PI()))</f>
        <v>6.3324006873911003</v>
      </c>
      <c r="O194" s="74">
        <f>IF(E194&gt;90,(-1)*(180*_nn2+(-1)^_nn2*ASIN(-(-1)*SIN(Расчет!D211*PI()/180)/(SQRT(_sinfi^2+(_cosfi*COS(Азимут!E194*PI()/180))^2)))*180/PI()-ACOS((_sinfi/(SQRT(_sinfi^2+(_cosfi*COS(Азимут!E194*PI()/180))^2))))*180/PI()),(-1)*(180*_nn1+(-1)^_nn1*ASIN(-(-1)*SIN(Расчет!D211*PI()/180)/(SQRT(_sinfi^2+(_cosfi*COS(Азимут!E194*PI()/180))^2)))*180/PI()+ACOS((_sinfi/(SQRT(_sinfi^2+(_cosfi*COS(Азимут!E194*PI()/180))^2))))*180/PI()))</f>
        <v>14.91340949199153</v>
      </c>
      <c r="P194" s="74">
        <f>IF(F194&gt;90,(-1)*(180*_nn2+(-1)^_nn2*ASIN(-(-1)*SIN(Расчет!D211*PI()/180)/(SQRT(_sinfi^2+(_cosfi*COS(Азимут!F194*PI()/180))^2)))*180/PI()-ACOS((_sinfi/(SQRT(_sinfi^2+(_cosfi*COS(Азимут!F194*PI()/180))^2))))*180/PI()),(-1)*(180*_nn1+(-1)^_nn1*ASIN(-(-1)*SIN(Расчет!D211*PI()/180)/(SQRT(_sinfi^2+(_cosfi*COS(Азимут!F194*PI()/180))^2)))*180/PI()+ACOS((_sinfi/(SQRT(_sinfi^2+(_cosfi*COS(Азимут!F194*PI()/180))^2))))*180/PI()))</f>
        <v>24.115251979666709</v>
      </c>
      <c r="Q194" s="73">
        <f>(-1)*(180*_nn1+(-1)^_nn1*ASIN(-(-1)*SIN(Расчет!D211*PI()/180)/(SQRT(_sinfi^2+(_cosfi*COS(Азимут!G194*PI()/180))^2)))*180/PI()+ACOS((_sinfi/(SQRT(_sinfi^2+(_cosfi*COS(Азимут!G194*PI()/180))^2))))*180/PI())</f>
        <v>32.936360298339565</v>
      </c>
      <c r="R194" s="73">
        <f>(-1)*(180*_nn1+(-1)^_nn1*ASIN(-(-1)*SIN(Расчет!D211*PI()/180)/(SQRT(_sinfi^2+(_cosfi*COS(Азимут!H194*PI()/180))^2)))*180/PI()+ACOS((_sinfi/(SQRT(_sinfi^2+(_cosfi*COS(Азимут!H194*PI()/180))^2))))*180/PI())</f>
        <v>40.537120626916021</v>
      </c>
      <c r="S194" s="73">
        <f>(-1)*(180*_nn1+(-1)^_nn1*ASIN(-(-1)*SIN(Расчет!D211*PI()/180)/(SQRT(_sinfi^2+(_cosfi*COS(Азимут!I194*PI()/180))^2)))*180/PI()+ACOS((_sinfi/(SQRT(_sinfi^2+(_cosfi*COS(Азимут!I194*PI()/180))^2))))*180/PI())</f>
        <v>46.518136776338224</v>
      </c>
      <c r="T194" s="73">
        <f>(-1)*(180*_nn1+(-1)^_nn1*ASIN(-(-1)*SIN(Расчет!D211*PI()/180)/(SQRT(_sinfi^2+(_cosfi*COS(Азимут!J194*PI()/180))^2)))*180/PI()+ACOS((_sinfi/(SQRT(_sinfi^2+(_cosfi*COS(Азимут!J194*PI()/180))^2))))*180/PI())</f>
        <v>50.873911771884593</v>
      </c>
      <c r="U194" s="73">
        <f>(-1)*(180*_nn1+(-1)^_nn1*ASIN(-(-1)*SIN(Расчет!D211*PI()/180)/(SQRT(_sinfi^2+(_cosfi*COS(Азимут!K194*PI()/180))^2)))*180/PI()+ACOS((_sinfi/(SQRT(_sinfi^2+(_cosfi*COS(Азимут!K194*PI()/180))^2))))*180/PI())</f>
        <v>53.78263489676533</v>
      </c>
      <c r="V194" s="73">
        <f>(-1)*(180*_nn1+(-1)^_nn1*ASIN(-(-1)*SIN(Расчет!D211*PI()/180)/(SQRT(_sinfi^2+(_cosfi*COS(Азимут!L194*PI()/180))^2)))*180/PI()+ACOS((_sinfi/(SQRT(_sinfi^2+(_cosfi*COS(Азимут!L194*PI()/180))^2))))*180/PI())</f>
        <v>55.438995626980642</v>
      </c>
      <c r="W194" s="110">
        <f>(-1)*(180*_nn1+(-1)^_nn1*ASIN(-(-1)*SIN(Расчет!D211*PI()/180)/(SQRT(_sinfi^2+(_cosfi*COS(Азимут!M194*PI()/180))^2)))*180/PI()+ACOS((_sinfi/(SQRT(_sinfi^2+(_cosfi*COS(Азимут!M194*PI()/180))^2))))*180/PI())</f>
        <v>55.975828181011565</v>
      </c>
    </row>
    <row r="195" spans="1:23">
      <c r="A195" s="46">
        <f>Расчет!A212</f>
        <v>191</v>
      </c>
      <c r="B195" s="3" t="str">
        <f>Расчет!B212</f>
        <v>Июль</v>
      </c>
      <c r="C195" s="31">
        <f>Расчет!C212</f>
        <v>10</v>
      </c>
      <c r="D195" s="120">
        <f>Расчет!U212-Расчет!U212/10</f>
        <v>121.17637786691796</v>
      </c>
      <c r="E195" s="59">
        <f>D195-Расчет!U212/10</f>
        <v>107.71233588170486</v>
      </c>
      <c r="F195" s="59">
        <f>E195-Расчет!U212/10</f>
        <v>94.248293896491759</v>
      </c>
      <c r="G195" s="57">
        <f>F195-Расчет!U212/10</f>
        <v>80.784251911278659</v>
      </c>
      <c r="H195" s="57">
        <f>G195-Расчет!U212/10</f>
        <v>67.320209926065559</v>
      </c>
      <c r="I195" s="57">
        <f>H195-Расчет!U212/10</f>
        <v>53.856167940852451</v>
      </c>
      <c r="J195" s="57">
        <f>I195-Расчет!U212/10</f>
        <v>40.392125955639344</v>
      </c>
      <c r="K195" s="57">
        <f>J195-Расчет!U212/10</f>
        <v>26.928083970426236</v>
      </c>
      <c r="L195" s="57">
        <f>K195-Расчет!U212/10</f>
        <v>13.464041985213131</v>
      </c>
      <c r="M195" s="117">
        <f>L195-Расчет!U212/10</f>
        <v>2.4868995751603507E-14</v>
      </c>
      <c r="N195" s="111">
        <f>IF(D195&gt;90,(-1)*(180*_nn2+(-1)^_nn2*ASIN(-(-1)*SIN(Расчет!D212*PI()/180)/(SQRT(_sinfi^2+(_cosfi*COS(Азимут!D195*PI()/180))^2)))*180/PI()-ACOS((_sinfi/(SQRT(_sinfi^2+(_cosfi*COS(Азимут!D195*PI()/180))^2))))*180/PI()),(-1)*(180*_nn1+(-1)^_nn1*ASIN(-(-1)*SIN(Расчет!D212*PI()/180)/(SQRT(_sinfi^2+(_cosfi*COS(Азимут!D195*PI()/180))^2)))*180/PI()+ACOS((_sinfi/(SQRT(_sinfi^2+(_cosfi*COS(Азимут!D195*PI()/180))^2))))*180/PI()))</f>
        <v>6.3441391411079451</v>
      </c>
      <c r="O195" s="74">
        <f>IF(E195&gt;90,(-1)*(180*_nn2+(-1)^_nn2*ASIN(-(-1)*SIN(Расчет!D212*PI()/180)/(SQRT(_sinfi^2+(_cosfi*COS(Азимут!E195*PI()/180))^2)))*180/PI()-ACOS((_sinfi/(SQRT(_sinfi^2+(_cosfi*COS(Азимут!E195*PI()/180))^2))))*180/PI()),(-1)*(180*_nn1+(-1)^_nn1*ASIN(-(-1)*SIN(Расчет!D212*PI()/180)/(SQRT(_sinfi^2+(_cosfi*COS(Азимут!E195*PI()/180))^2)))*180/PI()+ACOS((_sinfi/(SQRT(_sinfi^2+(_cosfi*COS(Азимут!E195*PI()/180))^2))))*180/PI()))</f>
        <v>14.919326190161769</v>
      </c>
      <c r="P195" s="74">
        <f>IF(F195&gt;90,(-1)*(180*_nn2+(-1)^_nn2*ASIN(-(-1)*SIN(Расчет!D212*PI()/180)/(SQRT(_sinfi^2+(_cosfi*COS(Азимут!F195*PI()/180))^2)))*180/PI()-ACOS((_sinfi/(SQRT(_sinfi^2+(_cosfi*COS(Азимут!F195*PI()/180))^2))))*180/PI()),(-1)*(180*_nn1+(-1)^_nn1*ASIN(-(-1)*SIN(Расчет!D212*PI()/180)/(SQRT(_sinfi^2+(_cosfi*COS(Азимут!F195*PI()/180))^2)))*180/PI()+ACOS((_sinfi/(SQRT(_sinfi^2+(_cosfi*COS(Азимут!F195*PI()/180))^2))))*180/PI()))</f>
        <v>24.09857426456162</v>
      </c>
      <c r="Q195" s="73">
        <f>(-1)*(180*_nn1+(-1)^_nn1*ASIN(-(-1)*SIN(Расчет!D212*PI()/180)/(SQRT(_sinfi^2+(_cosfi*COS(Азимут!G195*PI()/180))^2)))*180/PI()+ACOS((_sinfi/(SQRT(_sinfi^2+(_cosfi*COS(Азимут!G195*PI()/180))^2))))*180/PI())</f>
        <v>32.887772238724665</v>
      </c>
      <c r="R195" s="73">
        <f>(-1)*(180*_nn1+(-1)^_nn1*ASIN(-(-1)*SIN(Расчет!D212*PI()/180)/(SQRT(_sinfi^2+(_cosfi*COS(Азимут!H195*PI()/180))^2)))*180/PI()+ACOS((_sinfi/(SQRT(_sinfi^2+(_cosfi*COS(Азимут!H195*PI()/180))^2))))*180/PI())</f>
        <v>40.457678278365478</v>
      </c>
      <c r="S195" s="73">
        <f>(-1)*(180*_nn1+(-1)^_nn1*ASIN(-(-1)*SIN(Расчет!D212*PI()/180)/(SQRT(_sinfi^2+(_cosfi*COS(Азимут!I195*PI()/180))^2)))*180/PI()+ACOS((_sinfi/(SQRT(_sinfi^2+(_cosfi*COS(Азимут!I195*PI()/180))^2))))*180/PI())</f>
        <v>46.415414253511074</v>
      </c>
      <c r="T195" s="73">
        <f>(-1)*(180*_nn1+(-1)^_nn1*ASIN(-(-1)*SIN(Расчет!D212*PI()/180)/(SQRT(_sinfi^2+(_cosfi*COS(Азимут!J195*PI()/180))^2)))*180/PI()+ACOS((_sinfi/(SQRT(_sinfi^2+(_cosfi*COS(Азимут!J195*PI()/180))^2))))*180/PI())</f>
        <v>50.756389414023971</v>
      </c>
      <c r="U195" s="73">
        <f>(-1)*(180*_nn1+(-1)^_nn1*ASIN(-(-1)*SIN(Расчет!D212*PI()/180)/(SQRT(_sinfi^2+(_cosfi*COS(Азимут!K195*PI()/180))^2)))*180/PI()+ACOS((_sinfi/(SQRT(_sinfi^2+(_cosfi*COS(Азимут!K195*PI()/180))^2))))*180/PI())</f>
        <v>53.656828071803858</v>
      </c>
      <c r="V195" s="73">
        <f>(-1)*(180*_nn1+(-1)^_nn1*ASIN(-(-1)*SIN(Расчет!D212*PI()/180)/(SQRT(_sinfi^2+(_cosfi*COS(Азимут!L195*PI()/180))^2)))*180/PI()+ACOS((_sinfi/(SQRT(_sinfi^2+(_cosfi*COS(Азимут!L195*PI()/180))^2))))*180/PI())</f>
        <v>55.309186647735942</v>
      </c>
      <c r="W195" s="110">
        <f>(-1)*(180*_nn1+(-1)^_nn1*ASIN(-(-1)*SIN(Расчет!D212*PI()/180)/(SQRT(_sinfi^2+(_cosfi*COS(Азимут!M195*PI()/180))^2)))*180/PI()+ACOS((_sinfi/(SQRT(_sinfi^2+(_cosfi*COS(Азимут!M195*PI()/180))^2))))*180/PI())</f>
        <v>55.844846148071952</v>
      </c>
    </row>
    <row r="196" spans="1:23">
      <c r="A196" s="46">
        <f>Расчет!A213</f>
        <v>192</v>
      </c>
      <c r="B196" s="3" t="str">
        <f>Расчет!B213</f>
        <v>Июль</v>
      </c>
      <c r="C196" s="31">
        <f>Расчет!C213</f>
        <v>11</v>
      </c>
      <c r="D196" s="120">
        <f>Расчет!U213-Расчет!U213/10</f>
        <v>120.8859921740448</v>
      </c>
      <c r="E196" s="59">
        <f>D196-Расчет!U213/10</f>
        <v>107.4542152658176</v>
      </c>
      <c r="F196" s="59">
        <f>E196-Расчет!U213/10</f>
        <v>94.022438357590389</v>
      </c>
      <c r="G196" s="57">
        <f>F196-Расчет!U213/10</f>
        <v>80.590661449363182</v>
      </c>
      <c r="H196" s="57">
        <f>G196-Расчет!U213/10</f>
        <v>67.158884541135976</v>
      </c>
      <c r="I196" s="57">
        <f>H196-Расчет!U213/10</f>
        <v>53.727107632908776</v>
      </c>
      <c r="J196" s="57">
        <f>I196-Расчет!U213/10</f>
        <v>40.295330724681577</v>
      </c>
      <c r="K196" s="57">
        <f>J196-Расчет!U213/10</f>
        <v>26.863553816454377</v>
      </c>
      <c r="L196" s="57">
        <f>K196-Расчет!U213/10</f>
        <v>13.431776908227176</v>
      </c>
      <c r="M196" s="117">
        <f>L196-Расчет!U213/10</f>
        <v>-2.4868995751603507E-14</v>
      </c>
      <c r="N196" s="111">
        <f>IF(D196&gt;90,(-1)*(180*_nn2+(-1)^_nn2*ASIN(-(-1)*SIN(Расчет!D213*PI()/180)/(SQRT(_sinfi^2+(_cosfi*COS(Азимут!D196*PI()/180))^2)))*180/PI()-ACOS((_sinfi/(SQRT(_sinfi^2+(_cosfi*COS(Азимут!D196*PI()/180))^2))))*180/PI()),(-1)*(180*_nn1+(-1)^_nn1*ASIN(-(-1)*SIN(Расчет!D213*PI()/180)/(SQRT(_sinfi^2+(_cosfi*COS(Азимут!D196*PI()/180))^2)))*180/PI()+ACOS((_sinfi/(SQRT(_sinfi^2+(_cosfi*COS(Азимут!D196*PI()/180))^2))))*180/PI()))</f>
        <v>6.3560700598564495</v>
      </c>
      <c r="O196" s="74">
        <f>IF(E196&gt;90,(-1)*(180*_nn2+(-1)^_nn2*ASIN(-(-1)*SIN(Расчет!D213*PI()/180)/(SQRT(_sinfi^2+(_cosfi*COS(Азимут!E196*PI()/180))^2)))*180/PI()-ACOS((_sinfi/(SQRT(_sinfi^2+(_cosfi*COS(Азимут!E196*PI()/180))^2))))*180/PI()),(-1)*(180*_nn1+(-1)^_nn1*ASIN(-(-1)*SIN(Расчет!D213*PI()/180)/(SQRT(_sinfi^2+(_cosfi*COS(Азимут!E196*PI()/180))^2)))*180/PI()+ACOS((_sinfi/(SQRT(_sinfi^2+(_cosfi*COS(Азимут!E196*PI()/180))^2))))*180/PI()))</f>
        <v>14.924846703234607</v>
      </c>
      <c r="P196" s="74">
        <f>IF(F196&gt;90,(-1)*(180*_nn2+(-1)^_nn2*ASIN(-(-1)*SIN(Расчет!D213*PI()/180)/(SQRT(_sinfi^2+(_cosfi*COS(Азимут!F196*PI()/180))^2)))*180/PI()-ACOS((_sinfi/(SQRT(_sinfi^2+(_cosfi*COS(Азимут!F196*PI()/180))^2))))*180/PI()),(-1)*(180*_nn1+(-1)^_nn1*ASIN(-(-1)*SIN(Расчет!D213*PI()/180)/(SQRT(_sinfi^2+(_cosfi*COS(Азимут!F196*PI()/180))^2)))*180/PI()+ACOS((_sinfi/(SQRT(_sinfi^2+(_cosfi*COS(Азимут!F196*PI()/180))^2))))*180/PI()))</f>
        <v>24.080267799662465</v>
      </c>
      <c r="Q196" s="73">
        <f>(-1)*(180*_nn1+(-1)^_nn1*ASIN(-(-1)*SIN(Расчет!D213*PI()/180)/(SQRT(_sinfi^2+(_cosfi*COS(Азимут!G196*PI()/180))^2)))*180/PI()+ACOS((_sinfi/(SQRT(_sinfi^2+(_cosfi*COS(Азимут!G196*PI()/180))^2))))*180/PI())</f>
        <v>32.836061995765732</v>
      </c>
      <c r="R196" s="73">
        <f>(-1)*(180*_nn1+(-1)^_nn1*ASIN(-(-1)*SIN(Расчет!D213*PI()/180)/(SQRT(_sinfi^2+(_cosfi*COS(Азимут!H196*PI()/180))^2)))*180/PI()+ACOS((_sinfi/(SQRT(_sinfi^2+(_cosfi*COS(Азимут!H196*PI()/180))^2))))*180/PI())</f>
        <v>40.373758503454098</v>
      </c>
      <c r="S196" s="73">
        <f>(-1)*(180*_nn1+(-1)^_nn1*ASIN(-(-1)*SIN(Расчет!D213*PI()/180)/(SQRT(_sinfi^2+(_cosfi*COS(Азимут!I196*PI()/180))^2)))*180/PI()+ACOS((_sinfi/(SQRT(_sinfi^2+(_cosfi*COS(Азимут!I196*PI()/180))^2))))*180/PI())</f>
        <v>46.307201132638113</v>
      </c>
      <c r="T196" s="73">
        <f>(-1)*(180*_nn1+(-1)^_nn1*ASIN(-(-1)*SIN(Расчет!D213*PI()/180)/(SQRT(_sinfi^2+(_cosfi*COS(Азимут!J196*PI()/180))^2)))*180/PI()+ACOS((_sinfi/(SQRT(_sinfi^2+(_cosfi*COS(Азимут!J196*PI()/180))^2))))*180/PI())</f>
        <v>50.632716058673765</v>
      </c>
      <c r="U196" s="73">
        <f>(-1)*(180*_nn1+(-1)^_nn1*ASIN(-(-1)*SIN(Расчет!D213*PI()/180)/(SQRT(_sinfi^2+(_cosfi*COS(Азимут!K196*PI()/180))^2)))*180/PI()+ACOS((_sinfi/(SQRT(_sinfi^2+(_cosfi*COS(Азимут!K196*PI()/180))^2))))*180/PI())</f>
        <v>53.524485224658804</v>
      </c>
      <c r="V196" s="73">
        <f>(-1)*(180*_nn1+(-1)^_nn1*ASIN(-(-1)*SIN(Расчет!D213*PI()/180)/(SQRT(_sinfi^2+(_cosfi*COS(Азимут!L196*PI()/180))^2)))*180/PI()+ACOS((_sinfi/(SQRT(_sinfi^2+(_cosfi*COS(Азимут!L196*PI()/180))^2))))*180/PI())</f>
        <v>55.172647941113667</v>
      </c>
      <c r="W196" s="110">
        <f>(-1)*(180*_nn1+(-1)^_nn1*ASIN(-(-1)*SIN(Расчет!D213*PI()/180)/(SQRT(_sinfi^2+(_cosfi*COS(Азимут!M196*PI()/180))^2)))*180/PI()+ACOS((_sinfi/(SQRT(_sinfi^2+(_cosfi*COS(Азимут!M196*PI()/180))^2))))*180/PI())</f>
        <v>55.707076129155183</v>
      </c>
    </row>
    <row r="197" spans="1:23">
      <c r="A197" s="46">
        <f>Расчет!A214</f>
        <v>193</v>
      </c>
      <c r="B197" s="3" t="str">
        <f>Расчет!B214</f>
        <v>Июль</v>
      </c>
      <c r="C197" s="31">
        <f>Расчет!C214</f>
        <v>12</v>
      </c>
      <c r="D197" s="120">
        <f>Расчет!U214-Расчет!U214/10</f>
        <v>120.58282974373432</v>
      </c>
      <c r="E197" s="59">
        <f>D197-Расчет!U214/10</f>
        <v>107.18473754998607</v>
      </c>
      <c r="F197" s="59">
        <f>E197-Расчет!U214/10</f>
        <v>93.786645356237813</v>
      </c>
      <c r="G197" s="57">
        <f>F197-Расчет!U214/10</f>
        <v>80.388553162489558</v>
      </c>
      <c r="H197" s="57">
        <f>G197-Расчет!U214/10</f>
        <v>66.990460968741303</v>
      </c>
      <c r="I197" s="57">
        <f>H197-Расчет!U214/10</f>
        <v>53.592368774993048</v>
      </c>
      <c r="J197" s="57">
        <f>I197-Расчет!U214/10</f>
        <v>40.194276581244793</v>
      </c>
      <c r="K197" s="57">
        <f>J197-Расчет!U214/10</f>
        <v>26.796184387496535</v>
      </c>
      <c r="L197" s="57">
        <f>K197-Расчет!U214/10</f>
        <v>13.398092193748276</v>
      </c>
      <c r="M197" s="117">
        <f>L197-Расчет!U214/10</f>
        <v>1.7763568394002505E-14</v>
      </c>
      <c r="N197" s="111">
        <f>IF(D197&gt;90,(-1)*(180*_nn2+(-1)^_nn2*ASIN(-(-1)*SIN(Расчет!D214*PI()/180)/(SQRT(_sinfi^2+(_cosfi*COS(Азимут!D197*PI()/180))^2)))*180/PI()-ACOS((_sinfi/(SQRT(_sinfi^2+(_cosfi*COS(Азимут!D197*PI()/180))^2))))*180/PI()),(-1)*(180*_nn1+(-1)^_nn1*ASIN(-(-1)*SIN(Расчет!D214*PI()/180)/(SQRT(_sinfi^2+(_cosfi*COS(Азимут!D197*PI()/180))^2)))*180/PI()+ACOS((_sinfi/(SQRT(_sinfi^2+(_cosfi*COS(Азимут!D197*PI()/180))^2))))*180/PI()))</f>
        <v>6.3681331609223548</v>
      </c>
      <c r="O197" s="74">
        <f>IF(E197&gt;90,(-1)*(180*_nn2+(-1)^_nn2*ASIN(-(-1)*SIN(Расчет!D214*PI()/180)/(SQRT(_sinfi^2+(_cosfi*COS(Азимут!E197*PI()/180))^2)))*180/PI()-ACOS((_sinfi/(SQRT(_sinfi^2+(_cosfi*COS(Азимут!E197*PI()/180))^2))))*180/PI()),(-1)*(180*_nn1+(-1)^_nn1*ASIN(-(-1)*SIN(Расчет!D214*PI()/180)/(SQRT(_sinfi^2+(_cosfi*COS(Азимут!E197*PI()/180))^2)))*180/PI()+ACOS((_sinfi/(SQRT(_sinfi^2+(_cosfi*COS(Азимут!E197*PI()/180))^2))))*180/PI()))</f>
        <v>14.929876910674835</v>
      </c>
      <c r="P197" s="74">
        <f>IF(F197&gt;90,(-1)*(180*_nn2+(-1)^_nn2*ASIN(-(-1)*SIN(Расчет!D214*PI()/180)/(SQRT(_sinfi^2+(_cosfi*COS(Азимут!F197*PI()/180))^2)))*180/PI()-ACOS((_sinfi/(SQRT(_sinfi^2+(_cosfi*COS(Азимут!F197*PI()/180))^2))))*180/PI()),(-1)*(180*_nn1+(-1)^_nn1*ASIN(-(-1)*SIN(Расчет!D214*PI()/180)/(SQRT(_sinfi^2+(_cosfi*COS(Азимут!F197*PI()/180))^2)))*180/PI()+ACOS((_sinfi/(SQRT(_sinfi^2+(_cosfi*COS(Азимут!F197*PI()/180))^2))))*180/PI()))</f>
        <v>24.060242832564654</v>
      </c>
      <c r="Q197" s="73">
        <f>(-1)*(180*_nn1+(-1)^_nn1*ASIN(-(-1)*SIN(Расчет!D214*PI()/180)/(SQRT(_sinfi^2+(_cosfi*COS(Азимут!G197*PI()/180))^2)))*180/PI()+ACOS((_sinfi/(SQRT(_sinfi^2+(_cosfi*COS(Азимут!G197*PI()/180))^2))))*180/PI())</f>
        <v>32.781176455314636</v>
      </c>
      <c r="R197" s="73">
        <f>(-1)*(180*_nn1+(-1)^_nn1*ASIN(-(-1)*SIN(Расчет!D214*PI()/180)/(SQRT(_sinfi^2+(_cosfi*COS(Азимут!H197*PI()/180))^2)))*180/PI()+ACOS((_sinfi/(SQRT(_sinfi^2+(_cosfi*COS(Азимут!H197*PI()/180))^2))))*180/PI())</f>
        <v>40.285353592265494</v>
      </c>
      <c r="S197" s="73">
        <f>(-1)*(180*_nn1+(-1)^_nn1*ASIN(-(-1)*SIN(Расчет!D214*PI()/180)/(SQRT(_sinfi^2+(_cosfi*COS(Азимут!I197*PI()/180))^2)))*180/PI()+ACOS((_sinfi/(SQRT(_sinfi^2+(_cosfi*COS(Азимут!I197*PI()/180))^2))))*180/PI())</f>
        <v>46.193524474102588</v>
      </c>
      <c r="T197" s="73">
        <f>(-1)*(180*_nn1+(-1)^_nn1*ASIN(-(-1)*SIN(Расчет!D214*PI()/180)/(SQRT(_sinfi^2+(_cosfi*COS(Азимут!J197*PI()/180))^2)))*180/PI()+ACOS((_sinfi/(SQRT(_sinfi^2+(_cosfi*COS(Азимут!J197*PI()/180))^2))))*180/PI())</f>
        <v>50.502938531448933</v>
      </c>
      <c r="U197" s="73">
        <f>(-1)*(180*_nn1+(-1)^_nn1*ASIN(-(-1)*SIN(Расчет!D214*PI()/180)/(SQRT(_sinfi^2+(_cosfi*COS(Азимут!K197*PI()/180))^2)))*180/PI()+ACOS((_sinfi/(SQRT(_sinfi^2+(_cosfi*COS(Азимут!K197*PI()/180))^2))))*180/PI())</f>
        <v>53.385662146770755</v>
      </c>
      <c r="V197" s="73">
        <f>(-1)*(180*_nn1+(-1)^_nn1*ASIN(-(-1)*SIN(Расчет!D214*PI()/180)/(SQRT(_sinfi^2+(_cosfi*COS(Азимут!L197*PI()/180))^2)))*180/PI()+ACOS((_sinfi/(SQRT(_sinfi^2+(_cosfi*COS(Азимут!L197*PI()/180))^2))))*180/PI())</f>
        <v>55.029438568823508</v>
      </c>
      <c r="W197" s="110">
        <f>(-1)*(180*_nn1+(-1)^_nn1*ASIN(-(-1)*SIN(Расчет!D214*PI()/180)/(SQRT(_sinfi^2+(_cosfi*COS(Азимут!M197*PI()/180))^2)))*180/PI()+ACOS((_sinfi/(SQRT(_sinfi^2+(_cosfi*COS(Азимут!M197*PI()/180))^2))))*180/PI())</f>
        <v>55.562577937938585</v>
      </c>
    </row>
    <row r="198" spans="1:23">
      <c r="A198" s="46">
        <f>Расчет!A215</f>
        <v>194</v>
      </c>
      <c r="B198" s="3" t="str">
        <f>Расчет!B215</f>
        <v>Июль</v>
      </c>
      <c r="C198" s="31">
        <f>Расчет!C215</f>
        <v>13</v>
      </c>
      <c r="D198" s="120">
        <f>Расчет!U215-Расчет!U215/10</f>
        <v>120.26718606557804</v>
      </c>
      <c r="E198" s="59">
        <f>D198-Расчет!U215/10</f>
        <v>106.90416539162493</v>
      </c>
      <c r="F198" s="59">
        <f>E198-Расчет!U215/10</f>
        <v>93.541144717671813</v>
      </c>
      <c r="G198" s="57">
        <f>F198-Расчет!U215/10</f>
        <v>80.178124043718697</v>
      </c>
      <c r="H198" s="57">
        <f>G198-Расчет!U215/10</f>
        <v>66.815103369765581</v>
      </c>
      <c r="I198" s="57">
        <f>H198-Расчет!U215/10</f>
        <v>53.452082695812464</v>
      </c>
      <c r="J198" s="57">
        <f>I198-Расчет!U215/10</f>
        <v>40.089062021859348</v>
      </c>
      <c r="K198" s="57">
        <f>J198-Расчет!U215/10</f>
        <v>26.726041347906232</v>
      </c>
      <c r="L198" s="57">
        <f>K198-Расчет!U215/10</f>
        <v>13.363020673953116</v>
      </c>
      <c r="M198" s="117">
        <f>L198-Расчет!U215/10</f>
        <v>0</v>
      </c>
      <c r="N198" s="111">
        <f>IF(D198&gt;90,(-1)*(180*_nn2+(-1)^_nn2*ASIN(-(-1)*SIN(Расчет!D215*PI()/180)/(SQRT(_sinfi^2+(_cosfi*COS(Азимут!D198*PI()/180))^2)))*180/PI()-ACOS((_sinfi/(SQRT(_sinfi^2+(_cosfi*COS(Азимут!D198*PI()/180))^2))))*180/PI()),(-1)*(180*_nn1+(-1)^_nn1*ASIN(-(-1)*SIN(Расчет!D215*PI()/180)/(SQRT(_sinfi^2+(_cosfi*COS(Азимут!D198*PI()/180))^2)))*180/PI()+ACOS((_sinfi/(SQRT(_sinfi^2+(_cosfi*COS(Азимут!D198*PI()/180))^2))))*180/PI()))</f>
        <v>6.3802676326249923</v>
      </c>
      <c r="O198" s="74">
        <f>IF(E198&gt;90,(-1)*(180*_nn2+(-1)^_nn2*ASIN(-(-1)*SIN(Расчет!D215*PI()/180)/(SQRT(_sinfi^2+(_cosfi*COS(Азимут!E198*PI()/180))^2)))*180/PI()-ACOS((_sinfi/(SQRT(_sinfi^2+(_cosfi*COS(Азимут!E198*PI()/180))^2))))*180/PI()),(-1)*(180*_nn1+(-1)^_nn1*ASIN(-(-1)*SIN(Расчет!D215*PI()/180)/(SQRT(_sinfi^2+(_cosfi*COS(Азимут!E198*PI()/180))^2)))*180/PI()+ACOS((_sinfi/(SQRT(_sinfi^2+(_cosfi*COS(Азимут!E198*PI()/180))^2))))*180/PI()))</f>
        <v>14.934322424334056</v>
      </c>
      <c r="P198" s="74">
        <f>IF(F198&gt;90,(-1)*(180*_nn2+(-1)^_nn2*ASIN(-(-1)*SIN(Расчет!D215*PI()/180)/(SQRT(_sinfi^2+(_cosfi*COS(Азимут!F198*PI()/180))^2)))*180/PI()-ACOS((_sinfi/(SQRT(_sinfi^2+(_cosfi*COS(Азимут!F198*PI()/180))^2))))*180/PI()),(-1)*(180*_nn1+(-1)^_nn1*ASIN(-(-1)*SIN(Расчет!D215*PI()/180)/(SQRT(_sinfi^2+(_cosfi*COS(Азимут!F198*PI()/180))^2)))*180/PI()+ACOS((_sinfi/(SQRT(_sinfi^2+(_cosfi*COS(Азимут!F198*PI()/180))^2))))*180/PI()))</f>
        <v>24.03841026132153</v>
      </c>
      <c r="Q198" s="73">
        <f>(-1)*(180*_nn1+(-1)^_nn1*ASIN(-(-1)*SIN(Расчет!D215*PI()/180)/(SQRT(_sinfi^2+(_cosfi*COS(Азимут!G198*PI()/180))^2)))*180/PI()+ACOS((_sinfi/(SQRT(_sinfi^2+(_cosfi*COS(Азимут!G198*PI()/180))^2))))*180/PI())</f>
        <v>32.723064074746361</v>
      </c>
      <c r="R198" s="73">
        <f>(-1)*(180*_nn1+(-1)^_nn1*ASIN(-(-1)*SIN(Расчет!D215*PI()/180)/(SQRT(_sinfi^2+(_cosfi*COS(Азимут!H198*PI()/180))^2)))*180/PI()+ACOS((_sinfi/(SQRT(_sinfi^2+(_cosfi*COS(Азимут!H198*PI()/180))^2))))*180/PI())</f>
        <v>40.192457948174905</v>
      </c>
      <c r="S198" s="73">
        <f>(-1)*(180*_nn1+(-1)^_nn1*ASIN(-(-1)*SIN(Расчет!D215*PI()/180)/(SQRT(_sinfi^2+(_cosfi*COS(Азимут!I198*PI()/180))^2)))*180/PI()+ACOS((_sinfi/(SQRT(_sinfi^2+(_cosfi*COS(Азимут!I198*PI()/180))^2))))*180/PI())</f>
        <v>46.074413703106671</v>
      </c>
      <c r="T198" s="73">
        <f>(-1)*(180*_nn1+(-1)^_nn1*ASIN(-(-1)*SIN(Расчет!D215*PI()/180)/(SQRT(_sinfi^2+(_cosfi*COS(Азимут!J198*PI()/180))^2)))*180/PI()+ACOS((_sinfi/(SQRT(_sinfi^2+(_cosfi*COS(Азимут!J198*PI()/180))^2))))*180/PI())</f>
        <v>50.367106130884281</v>
      </c>
      <c r="U198" s="73">
        <f>(-1)*(180*_nn1+(-1)^_nn1*ASIN(-(-1)*SIN(Расчет!D215*PI()/180)/(SQRT(_sinfi^2+(_cosfi*COS(Азимут!K198*PI()/180))^2)))*180/PI()+ACOS((_sinfi/(SQRT(_sinfi^2+(_cosfi*COS(Азимут!K198*PI()/180))^2))))*180/PI())</f>
        <v>53.240417136709937</v>
      </c>
      <c r="V198" s="73">
        <f>(-1)*(180*_nn1+(-1)^_nn1*ASIN(-(-1)*SIN(Расчет!D215*PI()/180)/(SQRT(_sinfi^2+(_cosfi*COS(Азимут!L198*PI()/180))^2)))*180/PI()+ACOS((_sinfi/(SQRT(_sinfi^2+(_cosfi*COS(Азимут!L198*PI()/180))^2))))*180/PI())</f>
        <v>54.879620100695945</v>
      </c>
      <c r="W198" s="110">
        <f>(-1)*(180*_nn1+(-1)^_nn1*ASIN(-(-1)*SIN(Расчет!D215*PI()/180)/(SQRT(_sinfi^2+(_cosfi*COS(Азимут!M198*PI()/180))^2)))*180/PI()+ACOS((_sinfi/(SQRT(_sinfi^2+(_cosfi*COS(Азимут!M198*PI()/180))^2))))*180/PI())</f>
        <v>55.411413892931165</v>
      </c>
    </row>
    <row r="199" spans="1:23">
      <c r="A199" s="46">
        <f>Расчет!A216</f>
        <v>195</v>
      </c>
      <c r="B199" s="3" t="str">
        <f>Расчет!B216</f>
        <v>Июль</v>
      </c>
      <c r="C199" s="31">
        <f>Расчет!C216</f>
        <v>14</v>
      </c>
      <c r="D199" s="120">
        <f>Расчет!U216-Расчет!U216/10</f>
        <v>119.9393599630952</v>
      </c>
      <c r="E199" s="59">
        <f>D199-Расчет!U216/10</f>
        <v>106.61276441164017</v>
      </c>
      <c r="F199" s="59">
        <f>E199-Расчет!U216/10</f>
        <v>93.286168860185143</v>
      </c>
      <c r="G199" s="57">
        <f>F199-Расчет!U216/10</f>
        <v>79.959573308730114</v>
      </c>
      <c r="H199" s="57">
        <f>G199-Расчет!U216/10</f>
        <v>66.632977757275086</v>
      </c>
      <c r="I199" s="57">
        <f>H199-Расчет!U216/10</f>
        <v>53.306382205820064</v>
      </c>
      <c r="J199" s="57">
        <f>I199-Расчет!U216/10</f>
        <v>39.979786654365043</v>
      </c>
      <c r="K199" s="57">
        <f>J199-Расчет!U216/10</f>
        <v>26.653191102910021</v>
      </c>
      <c r="L199" s="57">
        <f>K199-Расчет!U216/10</f>
        <v>13.326595551454998</v>
      </c>
      <c r="M199" s="117">
        <f>L199-Расчет!U216/10</f>
        <v>-2.4868995751603507E-14</v>
      </c>
      <c r="N199" s="111">
        <f>IF(D199&gt;90,(-1)*(180*_nn2+(-1)^_nn2*ASIN(-(-1)*SIN(Расчет!D216*PI()/180)/(SQRT(_sinfi^2+(_cosfi*COS(Азимут!D199*PI()/180))^2)))*180/PI()-ACOS((_sinfi/(SQRT(_sinfi^2+(_cosfi*COS(Азимут!D199*PI()/180))^2))))*180/PI()),(-1)*(180*_nn1+(-1)^_nn1*ASIN(-(-1)*SIN(Расчет!D216*PI()/180)/(SQRT(_sinfi^2+(_cosfi*COS(Азимут!D199*PI()/180))^2)))*180/PI()+ACOS((_sinfi/(SQRT(_sinfi^2+(_cosfi*COS(Азимут!D199*PI()/180))^2))))*180/PI()))</f>
        <v>6.3924123904596968</v>
      </c>
      <c r="O199" s="74">
        <f>IF(E199&gt;90,(-1)*(180*_nn2+(-1)^_nn2*ASIN(-(-1)*SIN(Расчет!D216*PI()/180)/(SQRT(_sinfi^2+(_cosfi*COS(Азимут!E199*PI()/180))^2)))*180/PI()-ACOS((_sinfi/(SQRT(_sinfi^2+(_cosfi*COS(Азимут!E199*PI()/180))^2))))*180/PI()),(-1)*(180*_nn1+(-1)^_nn1*ASIN(-(-1)*SIN(Расчет!D216*PI()/180)/(SQRT(_sinfi^2+(_cosfi*COS(Азимут!E199*PI()/180))^2)))*180/PI()+ACOS((_sinfi/(SQRT(_sinfi^2+(_cosfi*COS(Азимут!E199*PI()/180))^2))))*180/PI()))</f>
        <v>14.938089033734855</v>
      </c>
      <c r="P199" s="74">
        <f>IF(F199&gt;90,(-1)*(180*_nn2+(-1)^_nn2*ASIN(-(-1)*SIN(Расчет!D216*PI()/180)/(SQRT(_sinfi^2+(_cosfi*COS(Азимут!F199*PI()/180))^2)))*180/PI()-ACOS((_sinfi/(SQRT(_sinfi^2+(_cosfi*COS(Азимут!F199*PI()/180))^2))))*180/PI()),(-1)*(180*_nn1+(-1)^_nn1*ASIN(-(-1)*SIN(Расчет!D216*PI()/180)/(SQRT(_sinfi^2+(_cosfi*COS(Азимут!F199*PI()/180))^2)))*180/PI()+ACOS((_sinfi/(SQRT(_sinfi^2+(_cosfi*COS(Азимут!F199*PI()/180))^2))))*180/PI()))</f>
        <v>24.014682122919055</v>
      </c>
      <c r="Q199" s="73">
        <f>(-1)*(180*_nn1+(-1)^_nn1*ASIN(-(-1)*SIN(Расчет!D216*PI()/180)/(SQRT(_sinfi^2+(_cosfi*COS(Азимут!G199*PI()/180))^2)))*180/PI()+ACOS((_sinfi/(SQRT(_sinfi^2+(_cosfi*COS(Азимут!G199*PI()/180))^2))))*180/PI())</f>
        <v>32.661675255140551</v>
      </c>
      <c r="R199" s="73">
        <f>(-1)*(180*_nn1+(-1)^_nn1*ASIN(-(-1)*SIN(Расчет!D216*PI()/180)/(SQRT(_sinfi^2+(_cosfi*COS(Азимут!H199*PI()/180))^2)))*180/PI()+ACOS((_sinfi/(SQRT(_sinfi^2+(_cosfi*COS(Азимут!H199*PI()/180))^2))))*180/PI())</f>
        <v>40.095068281787064</v>
      </c>
      <c r="S199" s="73">
        <f>(-1)*(180*_nn1+(-1)^_nn1*ASIN(-(-1)*SIN(Расчет!D216*PI()/180)/(SQRT(_sinfi^2+(_cosfi*COS(Азимут!I199*PI()/180))^2)))*180/PI()+ACOS((_sinfi/(SQRT(_sinfi^2+(_cosfi*COS(Азимут!I199*PI()/180))^2))))*180/PI())</f>
        <v>45.949900661215906</v>
      </c>
      <c r="T199" s="73">
        <f>(-1)*(180*_nn1+(-1)^_nn1*ASIN(-(-1)*SIN(Расчет!D216*PI()/180)/(SQRT(_sinfi^2+(_cosfi*COS(Азимут!J199*PI()/180))^2)))*180/PI()+ACOS((_sinfi/(SQRT(_sinfi^2+(_cosfi*COS(Азимут!J199*PI()/180))^2))))*180/PI())</f>
        <v>50.225270599420043</v>
      </c>
      <c r="U199" s="73">
        <f>(-1)*(180*_nn1+(-1)^_nn1*ASIN(-(-1)*SIN(Расчет!D216*PI()/180)/(SQRT(_sinfi^2+(_cosfi*COS(Азимут!K199*PI()/180))^2)))*180/PI()+ACOS((_sinfi/(SQRT(_sinfi^2+(_cosfi*COS(Азимут!K199*PI()/180))^2))))*180/PI())</f>
        <v>53.088810935334237</v>
      </c>
      <c r="V199" s="73">
        <f>(-1)*(180*_nn1+(-1)^_nn1*ASIN(-(-1)*SIN(Расчет!D216*PI()/180)/(SQRT(_sinfi^2+(_cosfi*COS(Азимут!L199*PI()/180))^2)))*180/PI()+ACOS((_sinfi/(SQRT(_sinfi^2+(_cosfi*COS(Азимут!L199*PI()/180))^2))))*180/PI())</f>
        <v>54.72325653699977</v>
      </c>
      <c r="W199" s="110">
        <f>(-1)*(180*_nn1+(-1)^_nn1*ASIN(-(-1)*SIN(Расчет!D216*PI()/180)/(SQRT(_sinfi^2+(_cosfi*COS(Азимут!M199*PI()/180))^2)))*180/PI()+ACOS((_sinfi/(SQRT(_sinfi^2+(_cosfi*COS(Азимут!M199*PI()/180))^2))))*180/PI())</f>
        <v>55.253648736859532</v>
      </c>
    </row>
    <row r="200" spans="1:23">
      <c r="A200" s="46">
        <f>Расчет!A217</f>
        <v>196</v>
      </c>
      <c r="B200" s="3" t="str">
        <f>Расчет!B217</f>
        <v>Июль</v>
      </c>
      <c r="C200" s="31">
        <f>Расчет!C217</f>
        <v>15</v>
      </c>
      <c r="D200" s="120">
        <f>Расчет!U217-Расчет!U217/10</f>
        <v>119.59965261255373</v>
      </c>
      <c r="E200" s="59">
        <f>D200-Расчет!U217/10</f>
        <v>106.31080232226998</v>
      </c>
      <c r="F200" s="59">
        <f>E200-Расчет!U217/10</f>
        <v>93.021952031986231</v>
      </c>
      <c r="G200" s="57">
        <f>F200-Расчет!U217/10</f>
        <v>79.733101741702484</v>
      </c>
      <c r="H200" s="57">
        <f>G200-Расчет!U217/10</f>
        <v>66.444251451418737</v>
      </c>
      <c r="I200" s="57">
        <f>H200-Расчет!U217/10</f>
        <v>53.155401161134989</v>
      </c>
      <c r="J200" s="57">
        <f>I200-Расчет!U217/10</f>
        <v>39.866550870851242</v>
      </c>
      <c r="K200" s="57">
        <f>J200-Расчет!U217/10</f>
        <v>26.577700580567495</v>
      </c>
      <c r="L200" s="57">
        <f>K200-Расчет!U217/10</f>
        <v>13.288850290283747</v>
      </c>
      <c r="M200" s="117">
        <f>L200-Расчет!U217/10</f>
        <v>0</v>
      </c>
      <c r="N200" s="111">
        <f>IF(D200&gt;90,(-1)*(180*_nn2+(-1)^_nn2*ASIN(-(-1)*SIN(Расчет!D217*PI()/180)/(SQRT(_sinfi^2+(_cosfi*COS(Азимут!D200*PI()/180))^2)))*180/PI()-ACOS((_sinfi/(SQRT(_sinfi^2+(_cosfi*COS(Азимут!D200*PI()/180))^2))))*180/PI()),(-1)*(180*_nn1+(-1)^_nn1*ASIN(-(-1)*SIN(Расчет!D217*PI()/180)/(SQRT(_sinfi^2+(_cosfi*COS(Азимут!D200*PI()/180))^2)))*180/PI()+ACOS((_sinfi/(SQRT(_sinfi^2+(_cosfi*COS(Азимут!D200*PI()/180))^2))))*180/PI()))</f>
        <v>6.4045063216694871</v>
      </c>
      <c r="O200" s="74">
        <f>IF(E200&gt;90,(-1)*(180*_nn2+(-1)^_nn2*ASIN(-(-1)*SIN(Расчет!D217*PI()/180)/(SQRT(_sinfi^2+(_cosfi*COS(Азимут!E200*PI()/180))^2)))*180/PI()-ACOS((_sinfi/(SQRT(_sinfi^2+(_cosfi*COS(Азимут!E200*PI()/180))^2))))*180/PI()),(-1)*(180*_nn1+(-1)^_nn1*ASIN(-(-1)*SIN(Расчет!D217*PI()/180)/(SQRT(_sinfi^2+(_cosfi*COS(Азимут!E200*PI()/180))^2)))*180/PI()+ACOS((_sinfi/(SQRT(_sinfi^2+(_cosfi*COS(Азимут!E200*PI()/180))^2))))*180/PI()))</f>
        <v>14.941083128671664</v>
      </c>
      <c r="P200" s="74">
        <f>IF(F200&gt;90,(-1)*(180*_nn2+(-1)^_nn2*ASIN(-(-1)*SIN(Расчет!D217*PI()/180)/(SQRT(_sinfi^2+(_cosfi*COS(Азимут!F200*PI()/180))^2)))*180/PI()-ACOS((_sinfi/(SQRT(_sinfi^2+(_cosfi*COS(Азимут!F200*PI()/180))^2))))*180/PI()),(-1)*(180*_nn1+(-1)^_nn1*ASIN(-(-1)*SIN(Расчет!D217*PI()/180)/(SQRT(_sinfi^2+(_cosfi*COS(Азимут!F200*PI()/180))^2)))*180/PI()+ACOS((_sinfi/(SQRT(_sinfi^2+(_cosfi*COS(Азимут!F200*PI()/180))^2))))*180/PI()))</f>
        <v>23.988972051210965</v>
      </c>
      <c r="Q200" s="73">
        <f>(-1)*(180*_nn1+(-1)^_nn1*ASIN(-(-1)*SIN(Расчет!D217*PI()/180)/(SQRT(_sinfi^2+(_cosfi*COS(Азимут!G200*PI()/180))^2)))*180/PI()+ACOS((_sinfi/(SQRT(_sinfi^2+(_cosfi*COS(Азимут!G200*PI()/180))^2))))*180/PI())</f>
        <v>32.596962683981445</v>
      </c>
      <c r="R200" s="73">
        <f>(-1)*(180*_nn1+(-1)^_nn1*ASIN(-(-1)*SIN(Расчет!D217*PI()/180)/(SQRT(_sinfi^2+(_cosfi*COS(Азимут!H200*PI()/180))^2)))*180/PI()+ACOS((_sinfi/(SQRT(_sinfi^2+(_cosfi*COS(Азимут!H200*PI()/180))^2))))*180/PI())</f>
        <v>39.993183783841829</v>
      </c>
      <c r="S200" s="73">
        <f>(-1)*(180*_nn1+(-1)^_nn1*ASIN(-(-1)*SIN(Расчет!D217*PI()/180)/(SQRT(_sinfi^2+(_cosfi*COS(Азимут!I200*PI()/180))^2)))*180/PI()+ACOS((_sinfi/(SQRT(_sinfi^2+(_cosfi*COS(Азимут!I200*PI()/180))^2))))*180/PI())</f>
        <v>45.820019645727598</v>
      </c>
      <c r="T200" s="73">
        <f>(-1)*(180*_nn1+(-1)^_nn1*ASIN(-(-1)*SIN(Расчет!D217*PI()/180)/(SQRT(_sinfi^2+(_cosfi*COS(Азимут!J200*PI()/180))^2)))*180/PI()+ACOS((_sinfi/(SQRT(_sinfi^2+(_cosfi*COS(Азимут!J200*PI()/180))^2))))*180/PI())</f>
        <v>50.077486087999432</v>
      </c>
      <c r="U200" s="73">
        <f>(-1)*(180*_nn1+(-1)^_nn1*ASIN(-(-1)*SIN(Расчет!D217*PI()/180)/(SQRT(_sinfi^2+(_cosfi*COS(Азимут!K200*PI()/180))^2)))*180/PI()+ACOS((_sinfi/(SQRT(_sinfi^2+(_cosfi*COS(Азимут!K200*PI()/180))^2))))*180/PI())</f>
        <v>52.930906657602634</v>
      </c>
      <c r="V200" s="73">
        <f>(-1)*(180*_nn1+(-1)^_nn1*ASIN(-(-1)*SIN(Расчет!D217*PI()/180)/(SQRT(_sinfi^2+(_cosfi*COS(Азимут!L200*PI()/180))^2)))*180/PI()+ACOS((_sinfi/(SQRT(_sinfi^2+(_cosfi*COS(Азимут!L200*PI()/180))^2))))*180/PI())</f>
        <v>54.56041422880628</v>
      </c>
      <c r="W200" s="110">
        <f>(-1)*(180*_nn1+(-1)^_nn1*ASIN(-(-1)*SIN(Расчет!D217*PI()/180)/(SQRT(_sinfi^2+(_cosfi*COS(Азимут!M200*PI()/180))^2)))*180/PI()+ACOS((_sinfi/(SQRT(_sinfi^2+(_cosfi*COS(Азимут!M200*PI()/180))^2))))*180/PI())</f>
        <v>55.089349554498398</v>
      </c>
    </row>
    <row r="201" spans="1:23">
      <c r="A201" s="46">
        <f>Расчет!A218</f>
        <v>197</v>
      </c>
      <c r="B201" s="3" t="str">
        <f>Расчет!B218</f>
        <v>Июль</v>
      </c>
      <c r="C201" s="31">
        <f>Расчет!C218</f>
        <v>16</v>
      </c>
      <c r="D201" s="120">
        <f>Расчет!U218-Расчет!U218/10</f>
        <v>119.24836661769385</v>
      </c>
      <c r="E201" s="59">
        <f>D201-Расчет!U218/10</f>
        <v>105.99854810461676</v>
      </c>
      <c r="F201" s="59">
        <f>E201-Расчет!U218/10</f>
        <v>92.748729591539671</v>
      </c>
      <c r="G201" s="57">
        <f>F201-Расчет!U218/10</f>
        <v>79.498911078462584</v>
      </c>
      <c r="H201" s="57">
        <f>G201-Расчет!U218/10</f>
        <v>66.249092565385496</v>
      </c>
      <c r="I201" s="57">
        <f>H201-Расчет!U218/10</f>
        <v>52.999274052308401</v>
      </c>
      <c r="J201" s="57">
        <f>I201-Расчет!U218/10</f>
        <v>39.749455539231306</v>
      </c>
      <c r="K201" s="57">
        <f>J201-Расчет!U218/10</f>
        <v>26.499637026154211</v>
      </c>
      <c r="L201" s="57">
        <f>K201-Расчет!U218/10</f>
        <v>13.249818513077118</v>
      </c>
      <c r="M201" s="117">
        <f>L201-Расчет!U218/10</f>
        <v>2.4868995751603507E-14</v>
      </c>
      <c r="N201" s="111">
        <f>IF(D201&gt;90,(-1)*(180*_nn2+(-1)^_nn2*ASIN(-(-1)*SIN(Расчет!D218*PI()/180)/(SQRT(_sinfi^2+(_cosfi*COS(Азимут!D201*PI()/180))^2)))*180/PI()-ACOS((_sinfi/(SQRT(_sinfi^2+(_cosfi*COS(Азимут!D201*PI()/180))^2))))*180/PI()),(-1)*(180*_nn1+(-1)^_nn1*ASIN(-(-1)*SIN(Расчет!D218*PI()/180)/(SQRT(_sinfi^2+(_cosfi*COS(Азимут!D201*PI()/180))^2)))*180/PI()+ACOS((_sinfi/(SQRT(_sinfi^2+(_cosfi*COS(Азимут!D201*PI()/180))^2))))*180/PI()))</f>
        <v>6.4164885172047548</v>
      </c>
      <c r="O201" s="74">
        <f>IF(E201&gt;90,(-1)*(180*_nn2+(-1)^_nn2*ASIN(-(-1)*SIN(Расчет!D218*PI()/180)/(SQRT(_sinfi^2+(_cosfi*COS(Азимут!E201*PI()/180))^2)))*180/PI()-ACOS((_sinfi/(SQRT(_sinfi^2+(_cosfi*COS(Азимут!E201*PI()/180))^2))))*180/PI()),(-1)*(180*_nn1+(-1)^_nn1*ASIN(-(-1)*SIN(Расчет!D218*PI()/180)/(SQRT(_sinfi^2+(_cosfi*COS(Азимут!E201*PI()/180))^2)))*180/PI()+ACOS((_sinfi/(SQRT(_sinfi^2+(_cosfi*COS(Азимут!E201*PI()/180))^2))))*180/PI()))</f>
        <v>14.94321209722338</v>
      </c>
      <c r="P201" s="74">
        <f>IF(F201&gt;90,(-1)*(180*_nn2+(-1)^_nn2*ASIN(-(-1)*SIN(Расчет!D218*PI()/180)/(SQRT(_sinfi^2+(_cosfi*COS(Азимут!F201*PI()/180))^2)))*180/PI()-ACOS((_sinfi/(SQRT(_sinfi^2+(_cosfi*COS(Азимут!F201*PI()/180))^2))))*180/PI()),(-1)*(180*_nn1+(-1)^_nn1*ASIN(-(-1)*SIN(Расчет!D218*PI()/180)/(SQRT(_sinfi^2+(_cosfi*COS(Азимут!F201*PI()/180))^2)))*180/PI()+ACOS((_sinfi/(SQRT(_sinfi^2+(_cosfi*COS(Азимут!F201*PI()/180))^2))))*180/PI()))</f>
        <v>23.961195702220977</v>
      </c>
      <c r="Q201" s="73">
        <f>(-1)*(180*_nn1+(-1)^_nn1*ASIN(-(-1)*SIN(Расчет!D218*PI()/180)/(SQRT(_sinfi^2+(_cosfi*COS(Азимут!G201*PI()/180))^2)))*180/PI()+ACOS((_sinfi/(SQRT(_sinfi^2+(_cosfi*COS(Азимут!G201*PI()/180))^2))))*180/PI())</f>
        <v>32.528881646888607</v>
      </c>
      <c r="R201" s="73">
        <f>(-1)*(180*_nn1+(-1)^_nn1*ASIN(-(-1)*SIN(Расчет!D218*PI()/180)/(SQRT(_sinfi^2+(_cosfi*COS(Азимут!H201*PI()/180))^2)))*180/PI()+ACOS((_sinfi/(SQRT(_sinfi^2+(_cosfi*COS(Азимут!H201*PI()/180))^2))))*180/PI())</f>
        <v>39.886806276394594</v>
      </c>
      <c r="S201" s="73">
        <f>(-1)*(180*_nn1+(-1)^_nn1*ASIN(-(-1)*SIN(Расчет!D218*PI()/180)/(SQRT(_sinfi^2+(_cosfi*COS(Азимут!I201*PI()/180))^2)))*180/PI()+ACOS((_sinfi/(SQRT(_sinfi^2+(_cosfi*COS(Азимут!I201*PI()/180))^2))))*180/PI())</f>
        <v>45.684807436719154</v>
      </c>
      <c r="T201" s="73">
        <f>(-1)*(180*_nn1+(-1)^_nn1*ASIN(-(-1)*SIN(Расчет!D218*PI()/180)/(SQRT(_sinfi^2+(_cosfi*COS(Азимут!J201*PI()/180))^2)))*180/PI()+ACOS((_sinfi/(SQRT(_sinfi^2+(_cosfi*COS(Азимут!J201*PI()/180))^2))))*180/PI())</f>
        <v>49.923809114408101</v>
      </c>
      <c r="U201" s="73">
        <f>(-1)*(180*_nn1+(-1)^_nn1*ASIN(-(-1)*SIN(Расчет!D218*PI()/180)/(SQRT(_sinfi^2+(_cosfi*COS(Азимут!K201*PI()/180))^2)))*180/PI()+ACOS((_sinfi/(SQRT(_sinfi^2+(_cosfi*COS(Азимут!K201*PI()/180))^2))))*180/PI())</f>
        <v>52.766769721282003</v>
      </c>
      <c r="V201" s="73">
        <f>(-1)*(180*_nn1+(-1)^_nn1*ASIN(-(-1)*SIN(Расчет!D218*PI()/180)/(SQRT(_sinfi^2+(_cosfi*COS(Азимут!L201*PI()/180))^2)))*180/PI()+ACOS((_sinfi/(SQRT(_sinfi^2+(_cosfi*COS(Азимут!L201*PI()/180))^2))))*180/PI())</f>
        <v>54.391161796665529</v>
      </c>
      <c r="W201" s="110">
        <f>(-1)*(180*_nn1+(-1)^_nn1*ASIN(-(-1)*SIN(Расчет!D218*PI()/180)/(SQRT(_sinfi^2+(_cosfi*COS(Азимут!M201*PI()/180))^2)))*180/PI()+ACOS((_sinfi/(SQRT(_sinfi^2+(_cosfi*COS(Азимут!M201*PI()/180))^2))))*180/PI())</f>
        <v>54.918585689215575</v>
      </c>
    </row>
    <row r="202" spans="1:23">
      <c r="A202" s="46">
        <f>Расчет!A219</f>
        <v>198</v>
      </c>
      <c r="B202" s="3" t="str">
        <f>Расчет!B219</f>
        <v>Июль</v>
      </c>
      <c r="C202" s="31">
        <f>Расчет!C219</f>
        <v>17</v>
      </c>
      <c r="D202" s="120">
        <f>Расчет!U219-Расчет!U219/10</f>
        <v>118.88580514328203</v>
      </c>
      <c r="E202" s="59">
        <f>D202-Расчет!U219/10</f>
        <v>105.67627123847291</v>
      </c>
      <c r="F202" s="59">
        <f>E202-Расчет!U219/10</f>
        <v>92.466737333663787</v>
      </c>
      <c r="G202" s="57">
        <f>F202-Расчет!U219/10</f>
        <v>79.257203428854666</v>
      </c>
      <c r="H202" s="57">
        <f>G202-Расчет!U219/10</f>
        <v>66.047669524045546</v>
      </c>
      <c r="I202" s="57">
        <f>H202-Расчет!U219/10</f>
        <v>52.838135619236432</v>
      </c>
      <c r="J202" s="57">
        <f>I202-Расчет!U219/10</f>
        <v>39.628601714427319</v>
      </c>
      <c r="K202" s="57">
        <f>J202-Расчет!U219/10</f>
        <v>26.419067809618205</v>
      </c>
      <c r="L202" s="57">
        <f>K202-Расчет!U219/10</f>
        <v>13.20953390480909</v>
      </c>
      <c r="M202" s="117">
        <f>L202-Расчет!U219/10</f>
        <v>-2.4868995751603507E-14</v>
      </c>
      <c r="N202" s="111">
        <f>IF(D202&gt;90,(-1)*(180*_nn2+(-1)^_nn2*ASIN(-(-1)*SIN(Расчет!D219*PI()/180)/(SQRT(_sinfi^2+(_cosfi*COS(Азимут!D202*PI()/180))^2)))*180/PI()-ACOS((_sinfi/(SQRT(_sinfi^2+(_cosfi*COS(Азимут!D202*PI()/180))^2))))*180/PI()),(-1)*(180*_nn1+(-1)^_nn1*ASIN(-(-1)*SIN(Расчет!D219*PI()/180)/(SQRT(_sinfi^2+(_cosfi*COS(Азимут!D202*PI()/180))^2)))*180/PI()+ACOS((_sinfi/(SQRT(_sinfi^2+(_cosfi*COS(Азимут!D202*PI()/180))^2))))*180/PI()))</f>
        <v>6.4282984902635292</v>
      </c>
      <c r="O202" s="74">
        <f>IF(E202&gt;90,(-1)*(180*_nn2+(-1)^_nn2*ASIN(-(-1)*SIN(Расчет!D219*PI()/180)/(SQRT(_sinfi^2+(_cosfi*COS(Азимут!E202*PI()/180))^2)))*180/PI()-ACOS((_sinfi/(SQRT(_sinfi^2+(_cosfi*COS(Азимут!E202*PI()/180))^2))))*180/PI()),(-1)*(180*_nn1+(-1)^_nn1*ASIN(-(-1)*SIN(Расчет!D219*PI()/180)/(SQRT(_sinfi^2+(_cosfi*COS(Азимут!E202*PI()/180))^2)))*180/PI()+ACOS((_sinfi/(SQRT(_sinfi^2+(_cosfi*COS(Азимут!E202*PI()/180))^2))))*180/PI()))</f>
        <v>14.94438469771427</v>
      </c>
      <c r="P202" s="74">
        <f>IF(F202&gt;90,(-1)*(180*_nn2+(-1)^_nn2*ASIN(-(-1)*SIN(Расчет!D219*PI()/180)/(SQRT(_sinfi^2+(_cosfi*COS(Азимут!F202*PI()/180))^2)))*180/PI()-ACOS((_sinfi/(SQRT(_sinfi^2+(_cosfi*COS(Азимут!F202*PI()/180))^2))))*180/PI()),(-1)*(180*_nn1+(-1)^_nn1*ASIN(-(-1)*SIN(Расчет!D219*PI()/180)/(SQRT(_sinfi^2+(_cosfi*COS(Азимут!F202*PI()/180))^2)))*180/PI()+ACOS((_sinfi/(SQRT(_sinfi^2+(_cosfi*COS(Азимут!F202*PI()/180))^2))))*180/PI()))</f>
        <v>23.931271145296137</v>
      </c>
      <c r="Q202" s="73">
        <f>(-1)*(180*_nn1+(-1)^_nn1*ASIN(-(-1)*SIN(Расчет!D219*PI()/180)/(SQRT(_sinfi^2+(_cosfi*COS(Азимут!G202*PI()/180))^2)))*180/PI()+ACOS((_sinfi/(SQRT(_sinfi^2+(_cosfi*COS(Азимут!G202*PI()/180))^2))))*180/PI())</f>
        <v>32.457390307420582</v>
      </c>
      <c r="R202" s="73">
        <f>(-1)*(180*_nn1+(-1)^_nn1*ASIN(-(-1)*SIN(Расчет!D219*PI()/180)/(SQRT(_sinfi^2+(_cosfi*COS(Азимут!H202*PI()/180))^2)))*180/PI()+ACOS((_sinfi/(SQRT(_sinfi^2+(_cosfi*COS(Азимут!H202*PI()/180))^2))))*180/PI())</f>
        <v>39.775940341936177</v>
      </c>
      <c r="S202" s="73">
        <f>(-1)*(180*_nn1+(-1)^_nn1*ASIN(-(-1)*SIN(Расчет!D219*PI()/180)/(SQRT(_sinfi^2+(_cosfi*COS(Азимут!I202*PI()/180))^2)))*180/PI()+ACOS((_sinfi/(SQRT(_sinfi^2+(_cosfi*COS(Азимут!I202*PI()/180))^2))))*180/PI())</f>
        <v>45.544303311824876</v>
      </c>
      <c r="T202" s="73">
        <f>(-1)*(180*_nn1+(-1)^_nn1*ASIN(-(-1)*SIN(Расчет!D219*PI()/180)/(SQRT(_sinfi^2+(_cosfi*COS(Азимут!J202*PI()/180))^2)))*180/PI()+ACOS((_sinfi/(SQRT(_sinfi^2+(_cosfi*COS(Азимут!J202*PI()/180))^2))))*180/PI())</f>
        <v>49.7642985155735</v>
      </c>
      <c r="U202" s="73">
        <f>(-1)*(180*_nn1+(-1)^_nn1*ASIN(-(-1)*SIN(Расчет!D219*PI()/180)/(SQRT(_sinfi^2+(_cosfi*COS(Азимут!K202*PI()/180))^2)))*180/PI()+ACOS((_sinfi/(SQRT(_sinfi^2+(_cosfi*COS(Азимут!K202*PI()/180))^2))))*180/PI())</f>
        <v>52.596467772812645</v>
      </c>
      <c r="V202" s="73">
        <f>(-1)*(180*_nn1+(-1)^_nn1*ASIN(-(-1)*SIN(Расчет!D219*PI()/180)/(SQRT(_sinfi^2+(_cosfi*COS(Азимут!L202*PI()/180))^2)))*180/PI()+ACOS((_sinfi/(SQRT(_sinfi^2+(_cosfi*COS(Азимут!L202*PI()/180))^2))))*180/PI())</f>
        <v>54.215570047864958</v>
      </c>
      <c r="W202" s="110">
        <f>(-1)*(180*_nn1+(-1)^_nn1*ASIN(-(-1)*SIN(Расчет!D219*PI()/180)/(SQRT(_sinfi^2+(_cosfi*COS(Азимут!M202*PI()/180))^2)))*180/PI()+ACOS((_sinfi/(SQRT(_sinfi^2+(_cosfi*COS(Азимут!M202*PI()/180))^2))))*180/PI())</f>
        <v>54.741428658499188</v>
      </c>
    </row>
    <row r="203" spans="1:23">
      <c r="A203" s="46">
        <f>Расчет!A220</f>
        <v>199</v>
      </c>
      <c r="B203" s="3" t="str">
        <f>Расчет!B220</f>
        <v>Июль</v>
      </c>
      <c r="C203" s="31">
        <f>Расчет!C220</f>
        <v>18</v>
      </c>
      <c r="D203" s="120">
        <f>Расчет!U220-Расчет!U220/10</f>
        <v>118.51227110944932</v>
      </c>
      <c r="E203" s="59">
        <f>D203-Расчет!U220/10</f>
        <v>105.34424098617717</v>
      </c>
      <c r="F203" s="59">
        <f>E203-Расчет!U220/10</f>
        <v>92.176210862905023</v>
      </c>
      <c r="G203" s="57">
        <f>F203-Расчет!U220/10</f>
        <v>79.008180739632877</v>
      </c>
      <c r="H203" s="57">
        <f>G203-Расчет!U220/10</f>
        <v>65.840150616360731</v>
      </c>
      <c r="I203" s="57">
        <f>H203-Расчет!U220/10</f>
        <v>52.672120493088585</v>
      </c>
      <c r="J203" s="57">
        <f>I203-Расчет!U220/10</f>
        <v>39.504090369816439</v>
      </c>
      <c r="K203" s="57">
        <f>J203-Расчет!U220/10</f>
        <v>26.336060246544292</v>
      </c>
      <c r="L203" s="57">
        <f>K203-Расчет!U220/10</f>
        <v>13.168030123272146</v>
      </c>
      <c r="M203" s="117">
        <f>L203-Расчет!U220/10</f>
        <v>0</v>
      </c>
      <c r="N203" s="111">
        <f>IF(D203&gt;90,(-1)*(180*_nn2+(-1)^_nn2*ASIN(-(-1)*SIN(Расчет!D220*PI()/180)/(SQRT(_sinfi^2+(_cosfi*COS(Азимут!D203*PI()/180))^2)))*180/PI()-ACOS((_sinfi/(SQRT(_sinfi^2+(_cosfi*COS(Азимут!D203*PI()/180))^2))))*180/PI()),(-1)*(180*_nn1+(-1)^_nn1*ASIN(-(-1)*SIN(Расчет!D220*PI()/180)/(SQRT(_sinfi^2+(_cosfi*COS(Азимут!D203*PI()/180))^2)))*180/PI()+ACOS((_sinfi/(SQRT(_sinfi^2+(_cosfi*COS(Азимут!D203*PI()/180))^2))))*180/PI()))</f>
        <v>6.439876380827485</v>
      </c>
      <c r="O203" s="74">
        <f>IF(E203&gt;90,(-1)*(180*_nn2+(-1)^_nn2*ASIN(-(-1)*SIN(Расчет!D220*PI()/180)/(SQRT(_sinfi^2+(_cosfi*COS(Азимут!E203*PI()/180))^2)))*180/PI()-ACOS((_sinfi/(SQRT(_sinfi^2+(_cosfi*COS(Азимут!E203*PI()/180))^2))))*180/PI()),(-1)*(180*_nn1+(-1)^_nn1*ASIN(-(-1)*SIN(Расчет!D220*PI()/180)/(SQRT(_sinfi^2+(_cosfi*COS(Азимут!E203*PI()/180))^2)))*180/PI()+ACOS((_sinfi/(SQRT(_sinfi^2+(_cosfi*COS(Азимут!E203*PI()/180))^2))))*180/PI()))</f>
        <v>14.944511403576769</v>
      </c>
      <c r="P203" s="74">
        <f>IF(F203&gt;90,(-1)*(180*_nn2+(-1)^_nn2*ASIN(-(-1)*SIN(Расчет!D220*PI()/180)/(SQRT(_sinfi^2+(_cosfi*COS(Азимут!F203*PI()/180))^2)))*180/PI()-ACOS((_sinfi/(SQRT(_sinfi^2+(_cosfi*COS(Азимут!F203*PI()/180))^2))))*180/PI()),(-1)*(180*_nn1+(-1)^_nn1*ASIN(-(-1)*SIN(Расчет!D220*PI()/180)/(SQRT(_sinfi^2+(_cosfi*COS(Азимут!F203*PI()/180))^2)))*180/PI()+ACOS((_sinfi/(SQRT(_sinfi^2+(_cosfi*COS(Азимут!F203*PI()/180))^2))))*180/PI()))</f>
        <v>23.899119219126476</v>
      </c>
      <c r="Q203" s="73">
        <f>(-1)*(180*_nn1+(-1)^_nn1*ASIN(-(-1)*SIN(Расчет!D220*PI()/180)/(SQRT(_sinfi^2+(_cosfi*COS(Азимут!G203*PI()/180))^2)))*180/PI()+ACOS((_sinfi/(SQRT(_sinfi^2+(_cosfi*COS(Азимут!G203*PI()/180))^2))))*180/PI())</f>
        <v>32.382449954489147</v>
      </c>
      <c r="R203" s="73">
        <f>(-1)*(180*_nn1+(-1)^_nn1*ASIN(-(-1)*SIN(Расчет!D220*PI()/180)/(SQRT(_sinfi^2+(_cosfi*COS(Азимут!H203*PI()/180))^2)))*180/PI()+ACOS((_sinfi/(SQRT(_sinfi^2+(_cosfi*COS(Азимут!H203*PI()/180))^2))))*180/PI())</f>
        <v>39.66059343045282</v>
      </c>
      <c r="S203" s="73">
        <f>(-1)*(180*_nn1+(-1)^_nn1*ASIN(-(-1)*SIN(Расчет!D220*PI()/180)/(SQRT(_sinfi^2+(_cosfi*COS(Азимут!I203*PI()/180))^2)))*180/PI()+ACOS((_sinfi/(SQRT(_sinfi^2+(_cosfi*COS(Азимут!I203*PI()/180))^2))))*180/PI())</f>
        <v>45.3985490489668</v>
      </c>
      <c r="T203" s="73">
        <f>(-1)*(180*_nn1+(-1)^_nn1*ASIN(-(-1)*SIN(Расчет!D220*PI()/180)/(SQRT(_sinfi^2+(_cosfi*COS(Азимут!J203*PI()/180))^2)))*180/PI()+ACOS((_sinfi/(SQRT(_sinfi^2+(_cosfi*COS(Азимут!J203*PI()/180))^2))))*180/PI())</f>
        <v>49.59901539411598</v>
      </c>
      <c r="U203" s="73">
        <f>(-1)*(180*_nn1+(-1)^_nn1*ASIN(-(-1)*SIN(Расчет!D220*PI()/180)/(SQRT(_sinfi^2+(_cosfi*COS(Азимут!K203*PI()/180))^2)))*180/PI()+ACOS((_sinfi/(SQRT(_sinfi^2+(_cosfi*COS(Азимут!K203*PI()/180))^2))))*180/PI())</f>
        <v>52.420070610623526</v>
      </c>
      <c r="V203" s="73">
        <f>(-1)*(180*_nn1+(-1)^_nn1*ASIN(-(-1)*SIN(Расчет!D220*PI()/180)/(SQRT(_sinfi^2+(_cosfi*COS(Азимут!L203*PI()/180))^2)))*180/PI()+ACOS((_sinfi/(SQRT(_sinfi^2+(_cosfi*COS(Азимут!L203*PI()/180))^2))))*180/PI())</f>
        <v>54.033711892542271</v>
      </c>
      <c r="W203" s="110">
        <f>(-1)*(180*_nn1+(-1)^_nn1*ASIN(-(-1)*SIN(Расчет!D220*PI()/180)/(SQRT(_sinfi^2+(_cosfi*COS(Азимут!M203*PI()/180))^2)))*180/PI()+ACOS((_sinfi/(SQRT(_sinfi^2+(_cosfi*COS(Азимут!M203*PI()/180))^2))))*180/PI())</f>
        <v>54.55795206872989</v>
      </c>
    </row>
    <row r="204" spans="1:23">
      <c r="A204" s="46">
        <f>Расчет!A221</f>
        <v>200</v>
      </c>
      <c r="B204" s="3" t="str">
        <f>Расчет!B221</f>
        <v>Июль</v>
      </c>
      <c r="C204" s="31">
        <f>Расчет!C221</f>
        <v>19</v>
      </c>
      <c r="D204" s="120">
        <f>Расчет!U221-Расчет!U221/10</f>
        <v>118.12806644787325</v>
      </c>
      <c r="E204" s="59">
        <f>D204-Расчет!U221/10</f>
        <v>105.00272573144289</v>
      </c>
      <c r="F204" s="59">
        <f>E204-Расчет!U221/10</f>
        <v>91.877385015012536</v>
      </c>
      <c r="G204" s="57">
        <f>F204-Расчет!U221/10</f>
        <v>78.752044298582177</v>
      </c>
      <c r="H204" s="57">
        <f>G204-Расчет!U221/10</f>
        <v>65.626703582151819</v>
      </c>
      <c r="I204" s="57">
        <f>H204-Расчет!U221/10</f>
        <v>52.501362865721461</v>
      </c>
      <c r="J204" s="57">
        <f>I204-Расчет!U221/10</f>
        <v>39.376022149291103</v>
      </c>
      <c r="K204" s="57">
        <f>J204-Расчет!U221/10</f>
        <v>26.250681432860741</v>
      </c>
      <c r="L204" s="57">
        <f>K204-Расчет!U221/10</f>
        <v>13.125340716430379</v>
      </c>
      <c r="M204" s="117">
        <f>L204-Расчет!U221/10</f>
        <v>1.7763568394002505E-14</v>
      </c>
      <c r="N204" s="111">
        <f>IF(D204&gt;90,(-1)*(180*_nn2+(-1)^_nn2*ASIN(-(-1)*SIN(Расчет!D221*PI()/180)/(SQRT(_sinfi^2+(_cosfi*COS(Азимут!D204*PI()/180))^2)))*180/PI()-ACOS((_sinfi/(SQRT(_sinfi^2+(_cosfi*COS(Азимут!D204*PI()/180))^2))))*180/PI()),(-1)*(180*_nn1+(-1)^_nn1*ASIN(-(-1)*SIN(Расчет!D221*PI()/180)/(SQRT(_sinfi^2+(_cosfi*COS(Азимут!D204*PI()/180))^2)))*180/PI()+ACOS((_sinfi/(SQRT(_sinfi^2+(_cosfi*COS(Азимут!D204*PI()/180))^2))))*180/PI()))</f>
        <v>6.4511631458149168</v>
      </c>
      <c r="O204" s="74">
        <f>IF(E204&gt;90,(-1)*(180*_nn2+(-1)^_nn2*ASIN(-(-1)*SIN(Расчет!D221*PI()/180)/(SQRT(_sinfi^2+(_cosfi*COS(Азимут!E204*PI()/180))^2)))*180/PI()-ACOS((_sinfi/(SQRT(_sinfi^2+(_cosfi*COS(Азимут!E204*PI()/180))^2))))*180/PI()),(-1)*(180*_nn1+(-1)^_nn1*ASIN(-(-1)*SIN(Расчет!D221*PI()/180)/(SQRT(_sinfi^2+(_cosfi*COS(Азимут!E204*PI()/180))^2)))*180/PI()+ACOS((_sinfi/(SQRT(_sinfi^2+(_cosfi*COS(Азимут!E204*PI()/180))^2))))*180/PI()))</f>
        <v>14.943504720459316</v>
      </c>
      <c r="P204" s="74">
        <f>IF(F204&gt;90,(-1)*(180*_nn2+(-1)^_nn2*ASIN(-(-1)*SIN(Расчет!D221*PI()/180)/(SQRT(_sinfi^2+(_cosfi*COS(Азимут!F204*PI()/180))^2)))*180/PI()-ACOS((_sinfi/(SQRT(_sinfi^2+(_cosfi*COS(Азимут!F204*PI()/180))^2))))*180/PI()),(-1)*(180*_nn1+(-1)^_nn1*ASIN(-(-1)*SIN(Расчет!D221*PI()/180)/(SQRT(_sinfi^2+(_cosfi*COS(Азимут!F204*PI()/180))^2)))*180/PI()+ACOS((_sinfi/(SQRT(_sinfi^2+(_cosfi*COS(Азимут!F204*PI()/180))^2))))*180/PI()))</f>
        <v>23.864663852151693</v>
      </c>
      <c r="Q204" s="73">
        <f>(-1)*(180*_nn1+(-1)^_nn1*ASIN(-(-1)*SIN(Расчет!D221*PI()/180)/(SQRT(_sinfi^2+(_cosfi*COS(Азимут!G204*PI()/180))^2)))*180/PI()+ACOS((_sinfi/(SQRT(_sinfi^2+(_cosfi*COS(Азимут!G204*PI()/180))^2))))*180/PI())</f>
        <v>32.304025217374772</v>
      </c>
      <c r="R204" s="73">
        <f>(-1)*(180*_nn1+(-1)^_nn1*ASIN(-(-1)*SIN(Расчет!D221*PI()/180)/(SQRT(_sinfi^2+(_cosfi*COS(Азимут!H204*PI()/180))^2)))*180/PI()+ACOS((_sinfi/(SQRT(_sinfi^2+(_cosfi*COS(Азимут!H204*PI()/180))^2))))*180/PI())</f>
        <v>39.540775944727642</v>
      </c>
      <c r="S204" s="73">
        <f>(-1)*(180*_nn1+(-1)^_nn1*ASIN(-(-1)*SIN(Расчет!D221*PI()/180)/(SQRT(_sinfi^2+(_cosfi*COS(Азимут!I204*PI()/180))^2)))*180/PI()+ACOS((_sinfi/(SQRT(_sinfi^2+(_cosfi*COS(Азимут!I204*PI()/180))^2))))*180/PI())</f>
        <v>45.247588917417886</v>
      </c>
      <c r="T204" s="73">
        <f>(-1)*(180*_nn1+(-1)^_nn1*ASIN(-(-1)*SIN(Расчет!D221*PI()/180)/(SQRT(_sinfi^2+(_cosfi*COS(Азимут!J204*PI()/180))^2)))*180/PI()+ACOS((_sinfi/(SQRT(_sinfi^2+(_cosfi*COS(Азимут!J204*PI()/180))^2))))*180/PI())</f>
        <v>49.42802305950903</v>
      </c>
      <c r="U204" s="73">
        <f>(-1)*(180*_nn1+(-1)^_nn1*ASIN(-(-1)*SIN(Расчет!D221*PI()/180)/(SQRT(_sinfi^2+(_cosfi*COS(Азимут!K204*PI()/180))^2)))*180/PI()+ACOS((_sinfi/(SQRT(_sinfi^2+(_cosfi*COS(Азимут!K204*PI()/180))^2))))*180/PI())</f>
        <v>52.23765010620744</v>
      </c>
      <c r="V204" s="73">
        <f>(-1)*(180*_nn1+(-1)^_nn1*ASIN(-(-1)*SIN(Расчет!D221*PI()/180)/(SQRT(_sinfi^2+(_cosfi*COS(Азимут!L204*PI()/180))^2)))*180/PI()+ACOS((_sinfi/(SQRT(_sinfi^2+(_cosfi*COS(Азимут!L204*PI()/180))^2))))*180/PI())</f>
        <v>53.845662258923767</v>
      </c>
      <c r="W204" s="110">
        <f>(-1)*(180*_nn1+(-1)^_nn1*ASIN(-(-1)*SIN(Расчет!D221*PI()/180)/(SQRT(_sinfi^2+(_cosfi*COS(Азимут!M204*PI()/180))^2)))*180/PI()+ACOS((_sinfi/(SQRT(_sinfi^2+(_cosfi*COS(Азимут!M204*PI()/180))^2))))*180/PI())</f>
        <v>54.368231529455585</v>
      </c>
    </row>
    <row r="205" spans="1:23">
      <c r="A205" s="46">
        <f>Расчет!A222</f>
        <v>201</v>
      </c>
      <c r="B205" s="3" t="str">
        <f>Расчет!B222</f>
        <v>Июль</v>
      </c>
      <c r="C205" s="31">
        <f>Расчет!C222</f>
        <v>20</v>
      </c>
      <c r="D205" s="120">
        <f>Расчет!U222-Расчет!U222/10</f>
        <v>117.73349142005932</v>
      </c>
      <c r="E205" s="59">
        <f>D205-Расчет!U222/10</f>
        <v>104.65199237338607</v>
      </c>
      <c r="F205" s="59">
        <f>E205-Расчет!U222/10</f>
        <v>91.570493326712807</v>
      </c>
      <c r="G205" s="57">
        <f>F205-Расчет!U222/10</f>
        <v>78.488994280039549</v>
      </c>
      <c r="H205" s="57">
        <f>G205-Расчет!U222/10</f>
        <v>65.407495233366291</v>
      </c>
      <c r="I205" s="57">
        <f>H205-Расчет!U222/10</f>
        <v>52.325996186693033</v>
      </c>
      <c r="J205" s="57">
        <f>I205-Расчет!U222/10</f>
        <v>39.244497140019774</v>
      </c>
      <c r="K205" s="57">
        <f>J205-Расчет!U222/10</f>
        <v>26.162998093346516</v>
      </c>
      <c r="L205" s="57">
        <f>K205-Расчет!U222/10</f>
        <v>13.081499046673258</v>
      </c>
      <c r="M205" s="117">
        <f>L205-Расчет!U222/10</f>
        <v>0</v>
      </c>
      <c r="N205" s="111">
        <f>IF(D205&gt;90,(-1)*(180*_nn2+(-1)^_nn2*ASIN(-(-1)*SIN(Расчет!D222*PI()/180)/(SQRT(_sinfi^2+(_cosfi*COS(Азимут!D205*PI()/180))^2)))*180/PI()-ACOS((_sinfi/(SQRT(_sinfi^2+(_cosfi*COS(Азимут!D205*PI()/180))^2))))*180/PI()),(-1)*(180*_nn1+(-1)^_nn1*ASIN(-(-1)*SIN(Расчет!D222*PI()/180)/(SQRT(_sinfi^2+(_cosfi*COS(Азимут!D205*PI()/180))^2)))*180/PI()+ACOS((_sinfi/(SQRT(_sinfi^2+(_cosfi*COS(Азимут!D205*PI()/180))^2))))*180/PI()))</f>
        <v>6.4621007346552801</v>
      </c>
      <c r="O205" s="74">
        <f>IF(E205&gt;90,(-1)*(180*_nn2+(-1)^_nn2*ASIN(-(-1)*SIN(Расчет!D222*PI()/180)/(SQRT(_sinfi^2+(_cosfi*COS(Азимут!E205*PI()/180))^2)))*180/PI()-ACOS((_sinfi/(SQRT(_sinfi^2+(_cosfi*COS(Азимут!E205*PI()/180))^2))))*180/PI()),(-1)*(180*_nn1+(-1)^_nn1*ASIN(-(-1)*SIN(Расчет!D222*PI()/180)/(SQRT(_sinfi^2+(_cosfi*COS(Азимут!E205*PI()/180))^2)))*180/PI()+ACOS((_sinfi/(SQRT(_sinfi^2+(_cosfi*COS(Азимут!E205*PI()/180))^2))))*180/PI()))</f>
        <v>14.941279475273177</v>
      </c>
      <c r="P205" s="74">
        <f>IF(F205&gt;90,(-1)*(180*_nn2+(-1)^_nn2*ASIN(-(-1)*SIN(Расчет!D222*PI()/180)/(SQRT(_sinfi^2+(_cosfi*COS(Азимут!F205*PI()/180))^2)))*180/PI()-ACOS((_sinfi/(SQRT(_sinfi^2+(_cosfi*COS(Азимут!F205*PI()/180))^2))))*180/PI()),(-1)*(180*_nn1+(-1)^_nn1*ASIN(-(-1)*SIN(Расчет!D222*PI()/180)/(SQRT(_sinfi^2+(_cosfi*COS(Азимут!F205*PI()/180))^2)))*180/PI()+ACOS((_sinfi/(SQRT(_sinfi^2+(_cosfi*COS(Азимут!F205*PI()/180))^2))))*180/PI()))</f>
        <v>23.827832347314995</v>
      </c>
      <c r="Q205" s="73">
        <f>(-1)*(180*_nn1+(-1)^_nn1*ASIN(-(-1)*SIN(Расчет!D222*PI()/180)/(SQRT(_sinfi^2+(_cosfi*COS(Азимут!G205*PI()/180))^2)))*180/PI()+ACOS((_sinfi/(SQRT(_sinfi^2+(_cosfi*COS(Азимут!G205*PI()/180))^2))))*180/PI())</f>
        <v>32.22208424873358</v>
      </c>
      <c r="R205" s="73">
        <f>(-1)*(180*_nn1+(-1)^_nn1*ASIN(-(-1)*SIN(Расчет!D222*PI()/180)/(SQRT(_sinfi^2+(_cosfi*COS(Азимут!H205*PI()/180))^2)))*180/PI()+ACOS((_sinfi/(SQRT(_sinfi^2+(_cosfi*COS(Азимут!H205*PI()/180))^2))))*180/PI())</f>
        <v>39.416501304442079</v>
      </c>
      <c r="S205" s="73">
        <f>(-1)*(180*_nn1+(-1)^_nn1*ASIN(-(-1)*SIN(Расчет!D222*PI()/180)/(SQRT(_sinfi^2+(_cosfi*COS(Азимут!I205*PI()/180))^2)))*180/PI()+ACOS((_sinfi/(SQRT(_sinfi^2+(_cosfi*COS(Азимут!I205*PI()/180))^2))))*180/PI())</f>
        <v>45.091469657709695</v>
      </c>
      <c r="T205" s="73">
        <f>(-1)*(180*_nn1+(-1)^_nn1*ASIN(-(-1)*SIN(Расчет!D222*PI()/180)/(SQRT(_sinfi^2+(_cosfi*COS(Азимут!J205*PI()/180))^2)))*180/PI()+ACOS((_sinfi/(SQRT(_sinfi^2+(_cosfi*COS(Азимут!J205*PI()/180))^2))))*180/PI())</f>
        <v>49.251386964259098</v>
      </c>
      <c r="U205" s="73">
        <f>(-1)*(180*_nn1+(-1)^_nn1*ASIN(-(-1)*SIN(Расчет!D222*PI()/180)/(SQRT(_sinfi^2+(_cosfi*COS(Азимут!K205*PI()/180))^2)))*180/PI()+ACOS((_sinfi/(SQRT(_sinfi^2+(_cosfi*COS(Азимут!K205*PI()/180))^2))))*180/PI())</f>
        <v>52.049280123280226</v>
      </c>
      <c r="V205" s="73">
        <f>(-1)*(180*_nn1+(-1)^_nn1*ASIN(-(-1)*SIN(Расчет!D222*PI()/180)/(SQRT(_sinfi^2+(_cosfi*COS(Азимут!L205*PI()/180))^2)))*180/PI()+ACOS((_sinfi/(SQRT(_sinfi^2+(_cosfi*COS(Азимут!L205*PI()/180))^2))))*180/PI())</f>
        <v>53.651498007958622</v>
      </c>
      <c r="W205" s="110">
        <f>(-1)*(180*_nn1+(-1)^_nn1*ASIN(-(-1)*SIN(Расчет!D222*PI()/180)/(SQRT(_sinfi^2+(_cosfi*COS(Азимут!M205*PI()/180))^2)))*180/PI()+ACOS((_sinfi/(SQRT(_sinfi^2+(_cosfi*COS(Азимут!M205*PI()/180))^2))))*180/PI())</f>
        <v>54.172344567419231</v>
      </c>
    </row>
    <row r="206" spans="1:23">
      <c r="A206" s="46">
        <f>Расчет!A223</f>
        <v>202</v>
      </c>
      <c r="B206" s="3" t="str">
        <f>Расчет!B223</f>
        <v>Июль</v>
      </c>
      <c r="C206" s="31">
        <f>Расчет!C223</f>
        <v>21</v>
      </c>
      <c r="D206" s="120">
        <f>Расчет!U223-Расчет!U223/10</f>
        <v>117.32884399726345</v>
      </c>
      <c r="E206" s="59">
        <f>D206-Расчет!U223/10</f>
        <v>104.29230577534528</v>
      </c>
      <c r="F206" s="59">
        <f>E206-Расчет!U223/10</f>
        <v>91.25576755342712</v>
      </c>
      <c r="G206" s="57">
        <f>F206-Расчет!U223/10</f>
        <v>78.219229331508956</v>
      </c>
      <c r="H206" s="57">
        <f>G206-Расчет!U223/10</f>
        <v>65.182691109590792</v>
      </c>
      <c r="I206" s="57">
        <f>H206-Расчет!U223/10</f>
        <v>52.146152887672628</v>
      </c>
      <c r="J206" s="57">
        <f>I206-Расчет!U223/10</f>
        <v>39.109614665754464</v>
      </c>
      <c r="K206" s="57">
        <f>J206-Расчет!U223/10</f>
        <v>26.073076443836303</v>
      </c>
      <c r="L206" s="57">
        <f>K206-Расчет!U223/10</f>
        <v>13.036538221918143</v>
      </c>
      <c r="M206" s="117">
        <f>L206-Расчет!U223/10</f>
        <v>-1.7763568394002505E-14</v>
      </c>
      <c r="N206" s="111">
        <f>IF(D206&gt;90,(-1)*(180*_nn2+(-1)^_nn2*ASIN(-(-1)*SIN(Расчет!D223*PI()/180)/(SQRT(_sinfi^2+(_cosfi*COS(Азимут!D206*PI()/180))^2)))*180/PI()-ACOS((_sinfi/(SQRT(_sinfi^2+(_cosfi*COS(Азимут!D206*PI()/180))^2))))*180/PI()),(-1)*(180*_nn1+(-1)^_nn1*ASIN(-(-1)*SIN(Расчет!D223*PI()/180)/(SQRT(_sinfi^2+(_cosfi*COS(Азимут!D206*PI()/180))^2)))*180/PI()+ACOS((_sinfi/(SQRT(_sinfi^2+(_cosfi*COS(Азимут!D206*PI()/180))^2))))*180/PI()))</f>
        <v>6.4726322502607729</v>
      </c>
      <c r="O206" s="74">
        <f>IF(E206&gt;90,(-1)*(180*_nn2+(-1)^_nn2*ASIN(-(-1)*SIN(Расчет!D223*PI()/180)/(SQRT(_sinfi^2+(_cosfi*COS(Азимут!E206*PI()/180))^2)))*180/PI()-ACOS((_sinfi/(SQRT(_sinfi^2+(_cosfi*COS(Азимут!E206*PI()/180))^2))))*180/PI()),(-1)*(180*_nn1+(-1)^_nn1*ASIN(-(-1)*SIN(Расчет!D223*PI()/180)/(SQRT(_sinfi^2+(_cosfi*COS(Азимут!E206*PI()/180))^2)))*180/PI()+ACOS((_sinfi/(SQRT(_sinfi^2+(_cosfi*COS(Азимут!E206*PI()/180))^2))))*180/PI()))</f>
        <v>14.937753077192582</v>
      </c>
      <c r="P206" s="74">
        <f>IF(F206&gt;90,(-1)*(180*_nn2+(-1)^_nn2*ASIN(-(-1)*SIN(Расчет!D223*PI()/180)/(SQRT(_sinfi^2+(_cosfi*COS(Азимут!F206*PI()/180))^2)))*180/PI()-ACOS((_sinfi/(SQRT(_sinfi^2+(_cosfi*COS(Азимут!F206*PI()/180))^2))))*180/PI()),(-1)*(180*_nn1+(-1)^_nn1*ASIN(-(-1)*SIN(Расчет!D223*PI()/180)/(SQRT(_sinfi^2+(_cosfi*COS(Азимут!F206*PI()/180))^2)))*180/PI()+ACOS((_sinfi/(SQRT(_sinfi^2+(_cosfi*COS(Азимут!F206*PI()/180))^2))))*180/PI()))</f>
        <v>23.788555631535672</v>
      </c>
      <c r="Q206" s="73">
        <f>(-1)*(180*_nn1+(-1)^_nn1*ASIN(-(-1)*SIN(Расчет!D223*PI()/180)/(SQRT(_sinfi^2+(_cosfi*COS(Азимут!G206*PI()/180))^2)))*180/PI()+ACOS((_sinfi/(SQRT(_sinfi^2+(_cosfi*COS(Азимут!G206*PI()/180))^2))))*180/PI())</f>
        <v>32.136598876342532</v>
      </c>
      <c r="R206" s="73">
        <f>(-1)*(180*_nn1+(-1)^_nn1*ASIN(-(-1)*SIN(Расчет!D223*PI()/180)/(SQRT(_sinfi^2+(_cosfi*COS(Азимут!H206*PI()/180))^2)))*180/PI()+ACOS((_sinfi/(SQRT(_sinfi^2+(_cosfi*COS(Азимут!H206*PI()/180))^2))))*180/PI())</f>
        <v>39.287785989867132</v>
      </c>
      <c r="S206" s="73">
        <f>(-1)*(180*_nn1+(-1)^_nn1*ASIN(-(-1)*SIN(Расчет!D223*PI()/180)/(SQRT(_sinfi^2+(_cosfi*COS(Азимут!I206*PI()/180))^2)))*180/PI()+ACOS((_sinfi/(SQRT(_sinfi^2+(_cosfi*COS(Азимут!I206*PI()/180))^2))))*180/PI())</f>
        <v>44.9302404510087</v>
      </c>
      <c r="T206" s="73">
        <f>(-1)*(180*_nn1+(-1)^_nn1*ASIN(-(-1)*SIN(Расчет!D223*PI()/180)/(SQRT(_sinfi^2+(_cosfi*COS(Азимут!J206*PI()/180))^2)))*180/PI()+ACOS((_sinfi/(SQRT(_sinfi^2+(_cosfi*COS(Азимут!J206*PI()/180))^2))))*180/PI())</f>
        <v>49.069174635559079</v>
      </c>
      <c r="U206" s="73">
        <f>(-1)*(180*_nn1+(-1)^_nn1*ASIN(-(-1)*SIN(Расчет!D223*PI()/180)/(SQRT(_sinfi^2+(_cosfi*COS(Азимут!K206*PI()/180))^2)))*180/PI()+ACOS((_sinfi/(SQRT(_sinfi^2+(_cosfi*COS(Азимут!K206*PI()/180))^2))))*180/PI())</f>
        <v>51.855036435359921</v>
      </c>
      <c r="V206" s="73">
        <f>(-1)*(180*_nn1+(-1)^_nn1*ASIN(-(-1)*SIN(Расчет!D223*PI()/180)/(SQRT(_sinfi^2+(_cosfi*COS(Азимут!L206*PI()/180))^2)))*180/PI()+ACOS((_sinfi/(SQRT(_sinfi^2+(_cosfi*COS(Азимут!L206*PI()/180))^2))))*180/PI())</f>
        <v>53.451297847614342</v>
      </c>
      <c r="W206" s="110">
        <f>(-1)*(180*_nn1+(-1)^_nn1*ASIN(-(-1)*SIN(Расчет!D223*PI()/180)/(SQRT(_sinfi^2+(_cosfi*COS(Азимут!M206*PI()/180))^2)))*180/PI()+ACOS((_sinfi/(SQRT(_sinfi^2+(_cosfi*COS(Азимут!M206*PI()/180))^2))))*180/PI())</f>
        <v>53.970370540583247</v>
      </c>
    </row>
    <row r="207" spans="1:23">
      <c r="A207" s="46">
        <f>Расчет!A224</f>
        <v>203</v>
      </c>
      <c r="B207" s="3" t="str">
        <f>Расчет!B224</f>
        <v>Июль</v>
      </c>
      <c r="C207" s="31">
        <f>Расчет!C224</f>
        <v>22</v>
      </c>
      <c r="D207" s="120">
        <f>Расчет!U224-Расчет!U224/10</f>
        <v>116.91441930098136</v>
      </c>
      <c r="E207" s="59">
        <f>D207-Расчет!U224/10</f>
        <v>103.923928267539</v>
      </c>
      <c r="F207" s="59">
        <f>E207-Расчет!U224/10</f>
        <v>90.93343723409663</v>
      </c>
      <c r="G207" s="57">
        <f>F207-Расчет!U224/10</f>
        <v>77.942946200654262</v>
      </c>
      <c r="H207" s="57">
        <f>G207-Расчет!U224/10</f>
        <v>64.952455167211895</v>
      </c>
      <c r="I207" s="57">
        <f>H207-Расчет!U224/10</f>
        <v>51.96196413376952</v>
      </c>
      <c r="J207" s="57">
        <f>I207-Расчет!U224/10</f>
        <v>38.971473100327145</v>
      </c>
      <c r="K207" s="57">
        <f>J207-Расчет!U224/10</f>
        <v>25.980982066884771</v>
      </c>
      <c r="L207" s="57">
        <f>K207-Расчет!U224/10</f>
        <v>12.990491033442398</v>
      </c>
      <c r="M207" s="117">
        <f>L207-Расчет!U224/10</f>
        <v>2.4868995751603507E-14</v>
      </c>
      <c r="N207" s="111">
        <f>IF(D207&gt;90,(-1)*(180*_nn2+(-1)^_nn2*ASIN(-(-1)*SIN(Расчет!D224*PI()/180)/(SQRT(_sinfi^2+(_cosfi*COS(Азимут!D207*PI()/180))^2)))*180/PI()-ACOS((_sinfi/(SQRT(_sinfi^2+(_cosfi*COS(Азимут!D207*PI()/180))^2))))*180/PI()),(-1)*(180*_nn1+(-1)^_nn1*ASIN(-(-1)*SIN(Расчет!D224*PI()/180)/(SQRT(_sinfi^2+(_cosfi*COS(Азимут!D207*PI()/180))^2)))*180/PI()+ACOS((_sinfi/(SQRT(_sinfi^2+(_cosfi*COS(Азимут!D207*PI()/180))^2))))*180/PI()))</f>
        <v>6.4827020955141279</v>
      </c>
      <c r="O207" s="74">
        <f>IF(E207&gt;90,(-1)*(180*_nn2+(-1)^_nn2*ASIN(-(-1)*SIN(Расчет!D224*PI()/180)/(SQRT(_sinfi^2+(_cosfi*COS(Азимут!E207*PI()/180))^2)))*180/PI()-ACOS((_sinfi/(SQRT(_sinfi^2+(_cosfi*COS(Азимут!E207*PI()/180))^2))))*180/PI()),(-1)*(180*_nn1+(-1)^_nn1*ASIN(-(-1)*SIN(Расчет!D224*PI()/180)/(SQRT(_sinfi^2+(_cosfi*COS(Азимут!E207*PI()/180))^2)))*180/PI()+ACOS((_sinfi/(SQRT(_sinfi^2+(_cosfi*COS(Азимут!E207*PI()/180))^2))))*180/PI()))</f>
        <v>14.932845750903397</v>
      </c>
      <c r="P207" s="74">
        <f>IF(F207&gt;90,(-1)*(180*_nn2+(-1)^_nn2*ASIN(-(-1)*SIN(Расчет!D224*PI()/180)/(SQRT(_sinfi^2+(_cosfi*COS(Азимут!F207*PI()/180))^2)))*180/PI()-ACOS((_sinfi/(SQRT(_sinfi^2+(_cosfi*COS(Азимут!F207*PI()/180))^2))))*180/PI()),(-1)*(180*_nn1+(-1)^_nn1*ASIN(-(-1)*SIN(Расчет!D224*PI()/180)/(SQRT(_sinfi^2+(_cosfi*COS(Азимут!F207*PI()/180))^2)))*180/PI()+ACOS((_sinfi/(SQRT(_sinfi^2+(_cosfi*COS(Азимут!F207*PI()/180))^2))))*180/PI()))</f>
        <v>23.746768470615081</v>
      </c>
      <c r="Q207" s="73">
        <f>(-1)*(180*_nn1+(-1)^_nn1*ASIN(-(-1)*SIN(Расчет!D224*PI()/180)/(SQRT(_sinfi^2+(_cosfi*COS(Азимут!G207*PI()/180))^2)))*180/PI()+ACOS((_sinfi/(SQRT(_sinfi^2+(_cosfi*COS(Азимут!G207*PI()/180))^2))))*180/PI())</f>
        <v>32.047544724631081</v>
      </c>
      <c r="R207" s="73">
        <f>(-1)*(180*_nn1+(-1)^_nn1*ASIN(-(-1)*SIN(Расчет!D224*PI()/180)/(SQRT(_sinfi^2+(_cosfi*COS(Азимут!H207*PI()/180))^2)))*180/PI()+ACOS((_sinfi/(SQRT(_sinfi^2+(_cosfi*COS(Азимут!H207*PI()/180))^2))))*180/PI())</f>
        <v>39.154649566119417</v>
      </c>
      <c r="S207" s="73">
        <f>(-1)*(180*_nn1+(-1)^_nn1*ASIN(-(-1)*SIN(Расчет!D224*PI()/180)/(SQRT(_sinfi^2+(_cosfi*COS(Азимут!I207*PI()/180))^2)))*180/PI()+ACOS((_sinfi/(SQRT(_sinfi^2+(_cosfi*COS(Азимут!I207*PI()/180))^2))))*180/PI())</f>
        <v>44.7639528786749</v>
      </c>
      <c r="T207" s="73">
        <f>(-1)*(180*_nn1+(-1)^_nn1*ASIN(-(-1)*SIN(Расчет!D224*PI()/180)/(SQRT(_sinfi^2+(_cosfi*COS(Азимут!J207*PI()/180))^2)))*180/PI()+ACOS((_sinfi/(SQRT(_sinfi^2+(_cosfi*COS(Азимут!J207*PI()/180))^2))))*180/PI())</f>
        <v>48.88145560290377</v>
      </c>
      <c r="U207" s="73">
        <f>(-1)*(180*_nn1+(-1)^_nn1*ASIN(-(-1)*SIN(Расчет!D224*PI()/180)/(SQRT(_sinfi^2+(_cosfi*COS(Азимут!K207*PI()/180))^2)))*180/PI()+ACOS((_sinfi/(SQRT(_sinfi^2+(_cosfi*COS(Азимут!K207*PI()/180))^2))))*180/PI())</f>
        <v>51.654996642105516</v>
      </c>
      <c r="V207" s="73">
        <f>(-1)*(180*_nn1+(-1)^_nn1*ASIN(-(-1)*SIN(Расчет!D224*PI()/180)/(SQRT(_sinfi^2+(_cosfi*COS(Азимут!L207*PI()/180))^2)))*180/PI()+ACOS((_sinfi/(SQRT(_sinfi^2+(_cosfi*COS(Азимут!L207*PI()/180))^2))))*180/PI())</f>
        <v>53.245142247093298</v>
      </c>
      <c r="W207" s="110">
        <f>(-1)*(180*_nn1+(-1)^_nn1*ASIN(-(-1)*SIN(Расчет!D224*PI()/180)/(SQRT(_sinfi^2+(_cosfi*COS(Азимут!M207*PI()/180))^2)))*180/PI()+ACOS((_sinfi/(SQRT(_sinfi^2+(_cosfi*COS(Азимут!M207*PI()/180))^2))))*180/PI())</f>
        <v>53.762390552384517</v>
      </c>
    </row>
    <row r="208" spans="1:23">
      <c r="A208" s="46">
        <f>Расчет!A225</f>
        <v>204</v>
      </c>
      <c r="B208" s="3" t="str">
        <f>Расчет!B225</f>
        <v>Июль</v>
      </c>
      <c r="C208" s="31">
        <f>Расчет!C225</f>
        <v>23</v>
      </c>
      <c r="D208" s="120">
        <f>Расчет!U225-Расчет!U225/10</f>
        <v>116.49050910240327</v>
      </c>
      <c r="E208" s="59">
        <f>D208-Расчет!U225/10</f>
        <v>103.54711920213623</v>
      </c>
      <c r="F208" s="59">
        <f>E208-Расчет!U225/10</f>
        <v>90.603729301869194</v>
      </c>
      <c r="G208" s="57">
        <f>F208-Расчет!U225/10</f>
        <v>77.660339401602158</v>
      </c>
      <c r="H208" s="57">
        <f>G208-Расчет!U225/10</f>
        <v>64.716949501335122</v>
      </c>
      <c r="I208" s="57">
        <f>H208-Расчет!U225/10</f>
        <v>51.773559601068094</v>
      </c>
      <c r="J208" s="57">
        <f>I208-Расчет!U225/10</f>
        <v>38.830169700801065</v>
      </c>
      <c r="K208" s="57">
        <f>J208-Расчет!U225/10</f>
        <v>25.886779800534036</v>
      </c>
      <c r="L208" s="57">
        <f>K208-Расчет!U225/10</f>
        <v>12.943389900267006</v>
      </c>
      <c r="M208" s="117">
        <f>L208-Расчет!U225/10</f>
        <v>-2.4868995751603507E-14</v>
      </c>
      <c r="N208" s="111">
        <f>IF(D208&gt;90,(-1)*(180*_nn2+(-1)^_nn2*ASIN(-(-1)*SIN(Расчет!D225*PI()/180)/(SQRT(_sinfi^2+(_cosfi*COS(Азимут!D208*PI()/180))^2)))*180/PI()-ACOS((_sinfi/(SQRT(_sinfi^2+(_cosfi*COS(Азимут!D208*PI()/180))^2))))*180/PI()),(-1)*(180*_nn1+(-1)^_nn1*ASIN(-(-1)*SIN(Расчет!D225*PI()/180)/(SQRT(_sinfi^2+(_cosfi*COS(Азимут!D208*PI()/180))^2)))*180/PI()+ACOS((_sinfi/(SQRT(_sinfi^2+(_cosfi*COS(Азимут!D208*PI()/180))^2))))*180/PI()))</f>
        <v>6.4922561055214771</v>
      </c>
      <c r="O208" s="74">
        <f>IF(E208&gt;90,(-1)*(180*_nn2+(-1)^_nn2*ASIN(-(-1)*SIN(Расчет!D225*PI()/180)/(SQRT(_sinfi^2+(_cosfi*COS(Азимут!E208*PI()/180))^2)))*180/PI()-ACOS((_sinfi/(SQRT(_sinfi^2+(_cosfi*COS(Азимут!E208*PI()/180))^2))))*180/PI()),(-1)*(180*_nn1+(-1)^_nn1*ASIN(-(-1)*SIN(Расчет!D225*PI()/180)/(SQRT(_sinfi^2+(_cosfi*COS(Азимут!E208*PI()/180))^2)))*180/PI()+ACOS((_sinfi/(SQRT(_sinfi^2+(_cosfi*COS(Азимут!E208*PI()/180))^2))))*180/PI()))</f>
        <v>14.926480742639967</v>
      </c>
      <c r="P208" s="74">
        <f>IF(F208&gt;90,(-1)*(180*_nn2+(-1)^_nn2*ASIN(-(-1)*SIN(Расчет!D225*PI()/180)/(SQRT(_sinfi^2+(_cosfi*COS(Азимут!F208*PI()/180))^2)))*180/PI()-ACOS((_sinfi/(SQRT(_sinfi^2+(_cosfi*COS(Азимут!F208*PI()/180))^2))))*180/PI()),(-1)*(180*_nn1+(-1)^_nn1*ASIN(-(-1)*SIN(Расчет!D225*PI()/180)/(SQRT(_sinfi^2+(_cosfi*COS(Азимут!F208*PI()/180))^2)))*180/PI()+ACOS((_sinfi/(SQRT(_sinfi^2+(_cosfi*COS(Азимут!F208*PI()/180))^2))))*180/PI()))</f>
        <v>23.702409650600742</v>
      </c>
      <c r="Q208" s="73">
        <f>(-1)*(180*_nn1+(-1)^_nn1*ASIN(-(-1)*SIN(Расчет!D225*PI()/180)/(SQRT(_sinfi^2+(_cosfi*COS(Азимут!G208*PI()/180))^2)))*180/PI()+ACOS((_sinfi/(SQRT(_sinfi^2+(_cosfi*COS(Азимут!G208*PI()/180))^2))))*180/PI())</f>
        <v>31.954901307301128</v>
      </c>
      <c r="R208" s="73">
        <f>(-1)*(180*_nn1+(-1)^_nn1*ASIN(-(-1)*SIN(Расчет!D225*PI()/180)/(SQRT(_sinfi^2+(_cosfi*COS(Азимут!H208*PI()/180))^2)))*180/PI()+ACOS((_sinfi/(SQRT(_sinfi^2+(_cosfi*COS(Азимут!H208*PI()/180))^2))))*180/PI())</f>
        <v>39.017114689109178</v>
      </c>
      <c r="S208" s="73">
        <f>(-1)*(180*_nn1+(-1)^_nn1*ASIN(-(-1)*SIN(Расчет!D225*PI()/180)/(SQRT(_sinfi^2+(_cosfi*COS(Азимут!I208*PI()/180))^2)))*180/PI()+ACOS((_sinfi/(SQRT(_sinfi^2+(_cosfi*COS(Азимут!I208*PI()/180))^2))))*180/PI())</f>
        <v>44.592660872784762</v>
      </c>
      <c r="T208" s="73">
        <f>(-1)*(180*_nn1+(-1)^_nn1*ASIN(-(-1)*SIN(Расчет!D225*PI()/180)/(SQRT(_sinfi^2+(_cosfi*COS(Азимут!J208*PI()/180))^2)))*180/PI()+ACOS((_sinfi/(SQRT(_sinfi^2+(_cosfi*COS(Азимут!J208*PI()/180))^2))))*180/PI())</f>
        <v>48.68830132217488</v>
      </c>
      <c r="U208" s="73">
        <f>(-1)*(180*_nn1+(-1)^_nn1*ASIN(-(-1)*SIN(Расчет!D225*PI()/180)/(SQRT(_sinfi^2+(_cosfi*COS(Азимут!K208*PI()/180))^2)))*180/PI()+ACOS((_sinfi/(SQRT(_sinfi^2+(_cosfi*COS(Азимут!K208*PI()/180))^2))))*180/PI())</f>
        <v>51.449240084756724</v>
      </c>
      <c r="V208" s="73">
        <f>(-1)*(180*_nn1+(-1)^_nn1*ASIN(-(-1)*SIN(Расчет!D225*PI()/180)/(SQRT(_sinfi^2+(_cosfi*COS(Азимут!L208*PI()/180))^2)))*180/PI()+ACOS((_sinfi/(SQRT(_sinfi^2+(_cosfi*COS(Азимут!L208*PI()/180))^2))))*180/PI())</f>
        <v>53.033113351224102</v>
      </c>
      <c r="W208" s="110">
        <f>(-1)*(180*_nn1+(-1)^_nn1*ASIN(-(-1)*SIN(Расчет!D225*PI()/180)/(SQRT(_sinfi^2+(_cosfi*COS(Азимут!M208*PI()/180))^2)))*180/PI()+ACOS((_sinfi/(SQRT(_sinfi^2+(_cosfi*COS(Азимут!M208*PI()/180))^2))))*180/PI())</f>
        <v>53.548487366445414</v>
      </c>
    </row>
    <row r="209" spans="1:23">
      <c r="A209" s="46">
        <f>Расчет!A226</f>
        <v>205</v>
      </c>
      <c r="B209" s="3" t="str">
        <f>Расчет!B226</f>
        <v>Июль</v>
      </c>
      <c r="C209" s="31">
        <f>Расчет!C226</f>
        <v>24</v>
      </c>
      <c r="D209" s="120">
        <f>Расчет!U226-Расчет!U226/10</f>
        <v>116.0574013787994</v>
      </c>
      <c r="E209" s="59">
        <f>D209-Расчет!U226/10</f>
        <v>103.16213455893279</v>
      </c>
      <c r="F209" s="59">
        <f>E209-Расчет!U226/10</f>
        <v>90.266867739066186</v>
      </c>
      <c r="G209" s="57">
        <f>F209-Расчет!U226/10</f>
        <v>77.371600919199579</v>
      </c>
      <c r="H209" s="57">
        <f>G209-Расчет!U226/10</f>
        <v>64.476334099332973</v>
      </c>
      <c r="I209" s="57">
        <f>H209-Расчет!U226/10</f>
        <v>51.581067279466374</v>
      </c>
      <c r="J209" s="57">
        <f>I209-Расчет!U226/10</f>
        <v>38.685800459599776</v>
      </c>
      <c r="K209" s="57">
        <f>J209-Расчет!U226/10</f>
        <v>25.790533639733177</v>
      </c>
      <c r="L209" s="57">
        <f>K209-Расчет!U226/10</f>
        <v>12.895266819866576</v>
      </c>
      <c r="M209" s="117">
        <f>L209-Расчет!U226/10</f>
        <v>-2.4868995751603507E-14</v>
      </c>
      <c r="N209" s="111">
        <f>IF(D209&gt;90,(-1)*(180*_nn2+(-1)^_nn2*ASIN(-(-1)*SIN(Расчет!D226*PI()/180)/(SQRT(_sinfi^2+(_cosfi*COS(Азимут!D209*PI()/180))^2)))*180/PI()-ACOS((_sinfi/(SQRT(_sinfi^2+(_cosfi*COS(Азимут!D209*PI()/180))^2))))*180/PI()),(-1)*(180*_nn1+(-1)^_nn1*ASIN(-(-1)*SIN(Расчет!D226*PI()/180)/(SQRT(_sinfi^2+(_cosfi*COS(Азимут!D209*PI()/180))^2)))*180/PI()+ACOS((_sinfi/(SQRT(_sinfi^2+(_cosfi*COS(Азимут!D209*PI()/180))^2))))*180/PI()))</f>
        <v>6.5012416659843382</v>
      </c>
      <c r="O209" s="74">
        <f>IF(E209&gt;90,(-1)*(180*_nn2+(-1)^_nn2*ASIN(-(-1)*SIN(Расчет!D226*PI()/180)/(SQRT(_sinfi^2+(_cosfi*COS(Азимут!E209*PI()/180))^2)))*180/PI()-ACOS((_sinfi/(SQRT(_sinfi^2+(_cosfi*COS(Азимут!E209*PI()/180))^2))))*180/PI()),(-1)*(180*_nn1+(-1)^_nn1*ASIN(-(-1)*SIN(Расчет!D226*PI()/180)/(SQRT(_sinfi^2+(_cosfi*COS(Азимут!E209*PI()/180))^2)))*180/PI()+ACOS((_sinfi/(SQRT(_sinfi^2+(_cosfi*COS(Азимут!E209*PI()/180))^2))))*180/PI()))</f>
        <v>14.918584499757088</v>
      </c>
      <c r="P209" s="74">
        <f>IF(F209&gt;90,(-1)*(180*_nn2+(-1)^_nn2*ASIN(-(-1)*SIN(Расчет!D226*PI()/180)/(SQRT(_sinfi^2+(_cosfi*COS(Азимут!F209*PI()/180))^2)))*180/PI()-ACOS((_sinfi/(SQRT(_sinfi^2+(_cosfi*COS(Азимут!F209*PI()/180))^2))))*180/PI()),(-1)*(180*_nn1+(-1)^_nn1*ASIN(-(-1)*SIN(Расчет!D226*PI()/180)/(SQRT(_sinfi^2+(_cosfi*COS(Азимут!F209*PI()/180))^2)))*180/PI()+ACOS((_sinfi/(SQRT(_sinfi^2+(_cosfi*COS(Азимут!F209*PI()/180))^2))))*180/PI()))</f>
        <v>23.655422126891494</v>
      </c>
      <c r="Q209" s="73">
        <f>(-1)*(180*_nn1+(-1)^_nn1*ASIN(-(-1)*SIN(Расчет!D226*PI()/180)/(SQRT(_sinfi^2+(_cosfi*COS(Азимут!G209*PI()/180))^2)))*180/PI()+ACOS((_sinfi/(SQRT(_sinfi^2+(_cosfi*COS(Азимут!G209*PI()/180))^2))))*180/PI())</f>
        <v>31.85865209254078</v>
      </c>
      <c r="R209" s="73">
        <f>(-1)*(180*_nn1+(-1)^_nn1*ASIN(-(-1)*SIN(Расчет!D226*PI()/180)/(SQRT(_sinfi^2+(_cosfi*COS(Азимут!H209*PI()/180))^2)))*180/PI()+ACOS((_sinfi/(SQRT(_sinfi^2+(_cosfi*COS(Азимут!H209*PI()/180))^2))))*180/PI())</f>
        <v>38.87520709442424</v>
      </c>
      <c r="S209" s="73">
        <f>(-1)*(180*_nn1+(-1)^_nn1*ASIN(-(-1)*SIN(Расчет!D226*PI()/180)/(SQRT(_sinfi^2+(_cosfi*COS(Азимут!I209*PI()/180))^2)))*180/PI()+ACOS((_sinfi/(SQRT(_sinfi^2+(_cosfi*COS(Азимут!I209*PI()/180))^2))))*180/PI())</f>
        <v>44.416420658453006</v>
      </c>
      <c r="T209" s="73">
        <f>(-1)*(180*_nn1+(-1)^_nn1*ASIN(-(-1)*SIN(Расчет!D226*PI()/180)/(SQRT(_sinfi^2+(_cosfi*COS(Азимут!J209*PI()/180))^2)))*180/PI()+ACOS((_sinfi/(SQRT(_sinfi^2+(_cosfi*COS(Азимут!J209*PI()/180))^2))))*180/PI())</f>
        <v>48.489785096719771</v>
      </c>
      <c r="U209" s="73">
        <f>(-1)*(180*_nn1+(-1)^_nn1*ASIN(-(-1)*SIN(Расчет!D226*PI()/180)/(SQRT(_sinfi^2+(_cosfi*COS(Азимут!K209*PI()/180))^2)))*180/PI()+ACOS((_sinfi/(SQRT(_sinfi^2+(_cosfi*COS(Азимут!K209*PI()/180))^2))))*180/PI())</f>
        <v>51.237847761013825</v>
      </c>
      <c r="V209" s="73">
        <f>(-1)*(180*_nn1+(-1)^_nn1*ASIN(-(-1)*SIN(Расчет!D226*PI()/180)/(SQRT(_sinfi^2+(_cosfi*COS(Азимут!L209*PI()/180))^2)))*180/PI()+ACOS((_sinfi/(SQRT(_sinfi^2+(_cosfi*COS(Азимут!L209*PI()/180))^2))))*180/PI())</f>
        <v>52.815294895270569</v>
      </c>
      <c r="W209" s="110">
        <f>(-1)*(180*_nn1+(-1)^_nn1*ASIN(-(-1)*SIN(Расчет!D226*PI()/180)/(SQRT(_sinfi^2+(_cosfi*COS(Азимут!M209*PI()/180))^2)))*180/PI()+ACOS((_sinfi/(SQRT(_sinfi^2+(_cosfi*COS(Азимут!M209*PI()/180))^2))))*180/PI())</f>
        <v>53.328745321955211</v>
      </c>
    </row>
    <row r="210" spans="1:23">
      <c r="A210" s="46">
        <f>Расчет!A227</f>
        <v>206</v>
      </c>
      <c r="B210" s="3" t="str">
        <f>Расчет!B227</f>
        <v>Июль</v>
      </c>
      <c r="C210" s="31">
        <f>Расчет!C227</f>
        <v>25</v>
      </c>
      <c r="D210" s="120">
        <f>Расчет!U227-Расчет!U227/10</f>
        <v>115.61537992444897</v>
      </c>
      <c r="E210" s="59">
        <f>D210-Расчет!U227/10</f>
        <v>102.7692265995102</v>
      </c>
      <c r="F210" s="59">
        <f>E210-Расчет!U227/10</f>
        <v>89.923073274571436</v>
      </c>
      <c r="G210" s="57">
        <f>F210-Расчет!U227/10</f>
        <v>77.076919949632668</v>
      </c>
      <c r="H210" s="57">
        <f>G210-Расчет!U227/10</f>
        <v>64.230766624693899</v>
      </c>
      <c r="I210" s="57">
        <f>H210-Расчет!U227/10</f>
        <v>51.384613299755124</v>
      </c>
      <c r="J210" s="57">
        <f>I210-Расчет!U227/10</f>
        <v>38.538459974816348</v>
      </c>
      <c r="K210" s="57">
        <f>J210-Расчет!U227/10</f>
        <v>25.692306649877573</v>
      </c>
      <c r="L210" s="57">
        <f>K210-Расчет!U227/10</f>
        <v>12.846153324938799</v>
      </c>
      <c r="M210" s="117">
        <f>L210-Расчет!U227/10</f>
        <v>2.4868995751603507E-14</v>
      </c>
      <c r="N210" s="111">
        <f>IF(D210&gt;90,(-1)*(180*_nn2+(-1)^_nn2*ASIN(-(-1)*SIN(Расчет!D227*PI()/180)/(SQRT(_sinfi^2+(_cosfi*COS(Азимут!D210*PI()/180))^2)))*180/PI()-ACOS((_sinfi/(SQRT(_sinfi^2+(_cosfi*COS(Азимут!D210*PI()/180))^2))))*180/PI()),(-1)*(180*_nn1+(-1)^_nn1*ASIN(-(-1)*SIN(Расчет!D227*PI()/180)/(SQRT(_sinfi^2+(_cosfi*COS(Азимут!D210*PI()/180))^2)))*180/PI()+ACOS((_sinfi/(SQRT(_sinfi^2+(_cosfi*COS(Азимут!D210*PI()/180))^2))))*180/PI()))</f>
        <v>6.5096078181371126</v>
      </c>
      <c r="O210" s="74">
        <f>IF(E210&gt;90,(-1)*(180*_nn2+(-1)^_nn2*ASIN(-(-1)*SIN(Расчет!D227*PI()/180)/(SQRT(_sinfi^2+(_cosfi*COS(Азимут!E210*PI()/180))^2)))*180/PI()-ACOS((_sinfi/(SQRT(_sinfi^2+(_cosfi*COS(Азимут!E210*PI()/180))^2))))*180/PI()),(-1)*(180*_nn1+(-1)^_nn1*ASIN(-(-1)*SIN(Расчет!D227*PI()/180)/(SQRT(_sinfi^2+(_cosfi*COS(Азимут!E210*PI()/180))^2)))*180/PI()+ACOS((_sinfi/(SQRT(_sinfi^2+(_cosfi*COS(Азимут!E210*PI()/180))^2))))*180/PI()))</f>
        <v>14.909086824762113</v>
      </c>
      <c r="P210" s="74">
        <f>IF(F210&gt;90,(-1)*(180*_nn2+(-1)^_nn2*ASIN(-(-1)*SIN(Расчет!D227*PI()/180)/(SQRT(_sinfi^2+(_cosfi*COS(Азимут!F210*PI()/180))^2)))*180/PI()-ACOS((_sinfi/(SQRT(_sinfi^2+(_cosfi*COS(Азимут!F210*PI()/180))^2))))*180/PI()),(-1)*(180*_nn1+(-1)^_nn1*ASIN(-(-1)*SIN(Расчет!D227*PI()/180)/(SQRT(_sinfi^2+(_cosfi*COS(Азимут!F210*PI()/180))^2)))*180/PI()+ACOS((_sinfi/(SQRT(_sinfi^2+(_cosfi*COS(Азимут!F210*PI()/180))^2))))*180/PI()))</f>
        <v>23.605753142537708</v>
      </c>
      <c r="Q210" s="73">
        <f>(-1)*(180*_nn1+(-1)^_nn1*ASIN(-(-1)*SIN(Расчет!D227*PI()/180)/(SQRT(_sinfi^2+(_cosfi*COS(Азимут!G210*PI()/180))^2)))*180/PI()+ACOS((_sinfi/(SQRT(_sinfi^2+(_cosfi*COS(Азимут!G210*PI()/180))^2))))*180/PI())</f>
        <v>31.758784542498944</v>
      </c>
      <c r="R210" s="73">
        <f>(-1)*(180*_nn1+(-1)^_nn1*ASIN(-(-1)*SIN(Расчет!D227*PI()/180)/(SQRT(_sinfi^2+(_cosfi*COS(Азимут!H210*PI()/180))^2)))*180/PI()+ACOS((_sinfi/(SQRT(_sinfi^2+(_cosfi*COS(Азимут!H210*PI()/180))^2))))*180/PI())</f>
        <v>38.728955570481958</v>
      </c>
      <c r="S210" s="73">
        <f>(-1)*(180*_nn1+(-1)^_nn1*ASIN(-(-1)*SIN(Расчет!D227*PI()/180)/(SQRT(_sinfi^2+(_cosfi*COS(Азимут!I210*PI()/180))^2)))*180/PI()+ACOS((_sinfi/(SQRT(_sinfi^2+(_cosfi*COS(Азимут!I210*PI()/180))^2))))*180/PI())</f>
        <v>44.235290688816008</v>
      </c>
      <c r="T210" s="73">
        <f>(-1)*(180*_nn1+(-1)^_nn1*ASIN(-(-1)*SIN(Расчет!D227*PI()/180)/(SQRT(_sinfi^2+(_cosfi*COS(Азимут!J210*PI()/180))^2)))*180/PI()+ACOS((_sinfi/(SQRT(_sinfi^2+(_cosfi*COS(Азимут!J210*PI()/180))^2))))*180/PI())</f>
        <v>48.285981995950266</v>
      </c>
      <c r="U210" s="73">
        <f>(-1)*(180*_nn1+(-1)^_nn1*ASIN(-(-1)*SIN(Расчет!D227*PI()/180)/(SQRT(_sinfi^2+(_cosfi*COS(Азимут!K210*PI()/180))^2)))*180/PI()+ACOS((_sinfi/(SQRT(_sinfi^2+(_cosfi*COS(Азимут!K210*PI()/180))^2))))*180/PI())</f>
        <v>51.020902239689491</v>
      </c>
      <c r="V210" s="73">
        <f>(-1)*(180*_nn1+(-1)^_nn1*ASIN(-(-1)*SIN(Расчет!D227*PI()/180)/(SQRT(_sinfi^2+(_cosfi*COS(Азимут!L210*PI()/180))^2)))*180/PI()+ACOS((_sinfi/(SQRT(_sinfi^2+(_cosfi*COS(Азимут!L210*PI()/180))^2))))*180/PI())</f>
        <v>52.59177212039279</v>
      </c>
      <c r="W210" s="110">
        <f>(-1)*(180*_nn1+(-1)^_nn1*ASIN(-(-1)*SIN(Расчет!D227*PI()/180)/(SQRT(_sinfi^2+(_cosfi*COS(Азимут!M210*PI()/180))^2)))*180/PI()+ACOS((_sinfi/(SQRT(_sinfi^2+(_cosfi*COS(Азимут!M210*PI()/180))^2))))*180/PI())</f>
        <v>53.103250249926532</v>
      </c>
    </row>
    <row r="211" spans="1:23">
      <c r="A211" s="46">
        <f>Расчет!A228</f>
        <v>207</v>
      </c>
      <c r="B211" s="3" t="str">
        <f>Расчет!B228</f>
        <v>Июль</v>
      </c>
      <c r="C211" s="31">
        <f>Расчет!C228</f>
        <v>26</v>
      </c>
      <c r="D211" s="120">
        <f>Расчет!U228-Расчет!U228/10</f>
        <v>115.16472401345625</v>
      </c>
      <c r="E211" s="59">
        <f>D211-Расчет!U228/10</f>
        <v>102.36864356751667</v>
      </c>
      <c r="F211" s="59">
        <f>E211-Расчет!U228/10</f>
        <v>89.57256312157709</v>
      </c>
      <c r="G211" s="57">
        <f>F211-Расчет!U228/10</f>
        <v>76.77648267563751</v>
      </c>
      <c r="H211" s="57">
        <f>G211-Расчет!U228/10</f>
        <v>63.98040222969793</v>
      </c>
      <c r="I211" s="57">
        <f>H211-Расчет!U228/10</f>
        <v>51.18432178375835</v>
      </c>
      <c r="J211" s="57">
        <f>I211-Расчет!U228/10</f>
        <v>38.388241337818769</v>
      </c>
      <c r="K211" s="57">
        <f>J211-Расчет!U228/10</f>
        <v>25.592160891879185</v>
      </c>
      <c r="L211" s="57">
        <f>K211-Расчет!U228/10</f>
        <v>12.796080445939602</v>
      </c>
      <c r="M211" s="117">
        <f>L211-Расчет!U228/10</f>
        <v>1.7763568394002505E-14</v>
      </c>
      <c r="N211" s="111">
        <f>IF(D211&gt;90,(-1)*(180*_nn2+(-1)^_nn2*ASIN(-(-1)*SIN(Расчет!D228*PI()/180)/(SQRT(_sinfi^2+(_cosfi*COS(Азимут!D211*PI()/180))^2)))*180/PI()-ACOS((_sinfi/(SQRT(_sinfi^2+(_cosfi*COS(Азимут!D211*PI()/180))^2))))*180/PI()),(-1)*(180*_nn1+(-1)^_nn1*ASIN(-(-1)*SIN(Расчет!D228*PI()/180)/(SQRT(_sinfi^2+(_cosfi*COS(Азимут!D211*PI()/180))^2)))*180/PI()+ACOS((_sinfi/(SQRT(_sinfi^2+(_cosfi*COS(Азимут!D211*PI()/180))^2))))*180/PI()))</f>
        <v>6.5173053507648433</v>
      </c>
      <c r="O211" s="74">
        <f>IF(E211&gt;90,(-1)*(180*_nn2+(-1)^_nn2*ASIN(-(-1)*SIN(Расчет!D228*PI()/180)/(SQRT(_sinfi^2+(_cosfi*COS(Азимут!E211*PI()/180))^2)))*180/PI()-ACOS((_sinfi/(SQRT(_sinfi^2+(_cosfi*COS(Азимут!E211*PI()/180))^2))))*180/PI()),(-1)*(180*_nn1+(-1)^_nn1*ASIN(-(-1)*SIN(Расчет!D228*PI()/180)/(SQRT(_sinfi^2+(_cosfi*COS(Азимут!E211*PI()/180))^2)))*180/PI()+ACOS((_sinfi/(SQRT(_sinfi^2+(_cosfi*COS(Азимут!E211*PI()/180))^2))))*180/PI()))</f>
        <v>14.897921004866959</v>
      </c>
      <c r="P211" s="74">
        <f>IF(F211&gt;90,(-1)*(180*_nn2+(-1)^_nn2*ASIN(-(-1)*SIN(Расчет!D228*PI()/180)/(SQRT(_sinfi^2+(_cosfi*COS(Азимут!F211*PI()/180))^2)))*180/PI()-ACOS((_sinfi/(SQRT(_sinfi^2+(_cosfi*COS(Азимут!F211*PI()/180))^2))))*180/PI()),(-1)*(180*_nn1+(-1)^_nn1*ASIN(-(-1)*SIN(Расчет!D228*PI()/180)/(SQRT(_sinfi^2+(_cosfi*COS(Азимут!F211*PI()/180))^2)))*180/PI()+ACOS((_sinfi/(SQRT(_sinfi^2+(_cosfi*COS(Азимут!F211*PI()/180))^2))))*180/PI()))</f>
        <v>23.553354317417273</v>
      </c>
      <c r="Q211" s="73">
        <f>(-1)*(180*_nn1+(-1)^_nn1*ASIN(-(-1)*SIN(Расчет!D228*PI()/180)/(SQRT(_sinfi^2+(_cosfi*COS(Азимут!G211*PI()/180))^2)))*180/PI()+ACOS((_sinfi/(SQRT(_sinfi^2+(_cosfi*COS(Азимут!G211*PI()/180))^2))))*180/PI())</f>
        <v>31.65529012880117</v>
      </c>
      <c r="R211" s="73">
        <f>(-1)*(180*_nn1+(-1)^_nn1*ASIN(-(-1)*SIN(Расчет!D228*PI()/180)/(SQRT(_sinfi^2+(_cosfi*COS(Азимут!H211*PI()/180))^2)))*180/PI()+ACOS((_sinfi/(SQRT(_sinfi^2+(_cosfi*COS(Азимут!H211*PI()/180))^2))))*180/PI())</f>
        <v>38.57839191733089</v>
      </c>
      <c r="S211" s="73">
        <f>(-1)*(180*_nn1+(-1)^_nn1*ASIN(-(-1)*SIN(Расчет!D228*PI()/180)/(SQRT(_sinfi^2+(_cosfi*COS(Азимут!I211*PI()/180))^2)))*180/PI()+ACOS((_sinfi/(SQRT(_sinfi^2+(_cosfi*COS(Азимут!I211*PI()/180))^2))))*180/PI())</f>
        <v>44.049331573558106</v>
      </c>
      <c r="T211" s="73">
        <f>(-1)*(180*_nn1+(-1)^_nn1*ASIN(-(-1)*SIN(Расчет!D228*PI()/180)/(SQRT(_sinfi^2+(_cosfi*COS(Азимут!J211*PI()/180))^2)))*180/PI()+ACOS((_sinfi/(SQRT(_sinfi^2+(_cosfi*COS(Азимут!J211*PI()/180))^2))))*180/PI())</f>
        <v>48.076968771986145</v>
      </c>
      <c r="U211" s="73">
        <f>(-1)*(180*_nn1+(-1)^_nn1*ASIN(-(-1)*SIN(Расчет!D228*PI()/180)/(SQRT(_sinfi^2+(_cosfi*COS(Азимут!K211*PI()/180))^2)))*180/PI()+ACOS((_sinfi/(SQRT(_sinfi^2+(_cosfi*COS(Азимут!K211*PI()/180))^2))))*180/PI())</f>
        <v>50.798487575454743</v>
      </c>
      <c r="V211" s="73">
        <f>(-1)*(180*_nn1+(-1)^_nn1*ASIN(-(-1)*SIN(Расчет!D228*PI()/180)/(SQRT(_sinfi^2+(_cosfi*COS(Азимут!L211*PI()/180))^2)))*180/PI()+ACOS((_sinfi/(SQRT(_sinfi^2+(_cosfi*COS(Азимут!L211*PI()/180))^2))))*180/PI())</f>
        <v>52.362631689983857</v>
      </c>
      <c r="W211" s="110">
        <f>(-1)*(180*_nn1+(-1)^_nn1*ASIN(-(-1)*SIN(Расчет!D228*PI()/180)/(SQRT(_sinfi^2+(_cosfi*COS(Азимут!M211*PI()/180))^2)))*180/PI()+ACOS((_sinfi/(SQRT(_sinfi^2+(_cosfi*COS(Азимут!M211*PI()/180))^2))))*180/PI())</f>
        <v>52.872089390519051</v>
      </c>
    </row>
    <row r="212" spans="1:23">
      <c r="A212" s="46">
        <f>Расчет!A229</f>
        <v>208</v>
      </c>
      <c r="B212" s="3" t="str">
        <f>Расчет!B229</f>
        <v>Июль</v>
      </c>
      <c r="C212" s="31">
        <f>Расчет!C229</f>
        <v>27</v>
      </c>
      <c r="D212" s="120">
        <f>Расчет!U229-Расчет!U229/10</f>
        <v>114.70570811159607</v>
      </c>
      <c r="E212" s="59">
        <f>D212-Расчет!U229/10</f>
        <v>101.96062943252984</v>
      </c>
      <c r="F212" s="59">
        <f>E212-Расчет!U229/10</f>
        <v>89.215550753463617</v>
      </c>
      <c r="G212" s="57">
        <f>F212-Расчет!U229/10</f>
        <v>76.470472074397392</v>
      </c>
      <c r="H212" s="57">
        <f>G212-Расчет!U229/10</f>
        <v>63.725393395331167</v>
      </c>
      <c r="I212" s="57">
        <f>H212-Расчет!U229/10</f>
        <v>50.980314716264942</v>
      </c>
      <c r="J212" s="57">
        <f>I212-Расчет!U229/10</f>
        <v>38.235236037198717</v>
      </c>
      <c r="K212" s="57">
        <f>J212-Расчет!U229/10</f>
        <v>25.490157358132489</v>
      </c>
      <c r="L212" s="57">
        <f>K212-Расчет!U229/10</f>
        <v>12.74507867906626</v>
      </c>
      <c r="M212" s="117">
        <f>L212-Расчет!U229/10</f>
        <v>3.1974423109204508E-14</v>
      </c>
      <c r="N212" s="111">
        <f>IF(D212&gt;90,(-1)*(180*_nn2+(-1)^_nn2*ASIN(-(-1)*SIN(Расчет!D229*PI()/180)/(SQRT(_sinfi^2+(_cosfi*COS(Азимут!D212*PI()/180))^2)))*180/PI()-ACOS((_sinfi/(SQRT(_sinfi^2+(_cosfi*COS(Азимут!D212*PI()/180))^2))))*180/PI()),(-1)*(180*_nn1+(-1)^_nn1*ASIN(-(-1)*SIN(Расчет!D229*PI()/180)/(SQRT(_sinfi^2+(_cosfi*COS(Азимут!D212*PI()/180))^2)))*180/PI()+ACOS((_sinfi/(SQRT(_sinfi^2+(_cosfi*COS(Азимут!D212*PI()/180))^2))))*180/PI()))</f>
        <v>6.5242868798765414</v>
      </c>
      <c r="O212" s="74">
        <f>IF(E212&gt;90,(-1)*(180*_nn2+(-1)^_nn2*ASIN(-(-1)*SIN(Расчет!D229*PI()/180)/(SQRT(_sinfi^2+(_cosfi*COS(Азимут!E212*PI()/180))^2)))*180/PI()-ACOS((_sinfi/(SQRT(_sinfi^2+(_cosfi*COS(Азимут!E212*PI()/180))^2))))*180/PI()),(-1)*(180*_nn1+(-1)^_nn1*ASIN(-(-1)*SIN(Расчет!D229*PI()/180)/(SQRT(_sinfi^2+(_cosfi*COS(Азимут!E212*PI()/180))^2)))*180/PI()+ACOS((_sinfi/(SQRT(_sinfi^2+(_cosfi*COS(Азимут!E212*PI()/180))^2))))*180/PI()))</f>
        <v>14.885023918238375</v>
      </c>
      <c r="P212" s="74">
        <f>IF(F212&gt;90,(-1)*(180*_nn2+(-1)^_nn2*ASIN(-(-1)*SIN(Расчет!D229*PI()/180)/(SQRT(_sinfi^2+(_cosfi*COS(Азимут!F212*PI()/180))^2)))*180/PI()-ACOS((_sinfi/(SQRT(_sinfi^2+(_cosfi*COS(Азимут!F212*PI()/180))^2))))*180/PI()),(-1)*(180*_nn1+(-1)^_nn1*ASIN(-(-1)*SIN(Расчет!D229*PI()/180)/(SQRT(_sinfi^2+(_cosfi*COS(Азимут!F212*PI()/180))^2)))*180/PI()+ACOS((_sinfi/(SQRT(_sinfi^2+(_cosfi*COS(Азимут!F212*PI()/180))^2))))*180/PI()))</f>
        <v>23.498181710053984</v>
      </c>
      <c r="Q212" s="73">
        <f>(-1)*(180*_nn1+(-1)^_nn1*ASIN(-(-1)*SIN(Расчет!D229*PI()/180)/(SQRT(_sinfi^2+(_cosfi*COS(Азимут!G212*PI()/180))^2)))*180/PI()+ACOS((_sinfi/(SQRT(_sinfi^2+(_cosfi*COS(Азимут!G212*PI()/180))^2))))*180/PI())</f>
        <v>31.548164325968827</v>
      </c>
      <c r="R212" s="73">
        <f>(-1)*(180*_nn1+(-1)^_nn1*ASIN(-(-1)*SIN(Расчет!D229*PI()/180)/(SQRT(_sinfi^2+(_cosfi*COS(Азимут!H212*PI()/180))^2)))*180/PI()+ACOS((_sinfi/(SQRT(_sinfi^2+(_cosfi*COS(Азимут!H212*PI()/180))^2))))*180/PI())</f>
        <v>38.423550892519472</v>
      </c>
      <c r="S212" s="73">
        <f>(-1)*(180*_nn1+(-1)^_nn1*ASIN(-(-1)*SIN(Расчет!D229*PI()/180)/(SQRT(_sinfi^2+(_cosfi*COS(Азимут!I212*PI()/180))^2)))*180/PI()+ACOS((_sinfi/(SQRT(_sinfi^2+(_cosfi*COS(Азимут!I212*PI()/180))^2))))*180/PI())</f>
        <v>43.858606001860693</v>
      </c>
      <c r="T212" s="73">
        <f>(-1)*(180*_nn1+(-1)^_nn1*ASIN(-(-1)*SIN(Расчет!D229*PI()/180)/(SQRT(_sinfi^2+(_cosfi*COS(Азимут!J212*PI()/180))^2)))*180/PI()+ACOS((_sinfi/(SQRT(_sinfi^2+(_cosfi*COS(Азимут!J212*PI()/180))^2))))*180/PI())</f>
        <v>47.862823774856793</v>
      </c>
      <c r="U212" s="73">
        <f>(-1)*(180*_nn1+(-1)^_nn1*ASIN(-(-1)*SIN(Расчет!D229*PI()/180)/(SQRT(_sinfi^2+(_cosfi*COS(Азимут!K212*PI()/180))^2)))*180/PI()+ACOS((_sinfi/(SQRT(_sinfi^2+(_cosfi*COS(Азимут!K212*PI()/180))^2))))*180/PI())</f>
        <v>50.570689223989632</v>
      </c>
      <c r="V212" s="73">
        <f>(-1)*(180*_nn1+(-1)^_nn1*ASIN(-(-1)*SIN(Расчет!D229*PI()/180)/(SQRT(_sinfi^2+(_cosfi*COS(Азимут!L212*PI()/180))^2)))*180/PI()+ACOS((_sinfi/(SQRT(_sinfi^2+(_cosfi*COS(Азимут!L212*PI()/180))^2))))*180/PI())</f>
        <v>52.127961607091549</v>
      </c>
      <c r="W212" s="110">
        <f>(-1)*(180*_nn1+(-1)^_nn1*ASIN(-(-1)*SIN(Расчет!D229*PI()/180)/(SQRT(_sinfi^2+(_cosfi*COS(Азимут!M212*PI()/180))^2)))*180/PI()+ACOS((_sinfi/(SQRT(_sinfi^2+(_cosfi*COS(Азимут!M212*PI()/180))^2))))*180/PI())</f>
        <v>52.635351311611743</v>
      </c>
    </row>
    <row r="213" spans="1:23">
      <c r="A213" s="46">
        <f>Расчет!A230</f>
        <v>209</v>
      </c>
      <c r="B213" s="3" t="str">
        <f>Расчет!B230</f>
        <v>Июль</v>
      </c>
      <c r="C213" s="31">
        <f>Расчет!C230</f>
        <v>28</v>
      </c>
      <c r="D213" s="120">
        <f>Расчет!U230-Расчет!U230/10</f>
        <v>114.23860163419754</v>
      </c>
      <c r="E213" s="59">
        <f>D213-Расчет!U230/10</f>
        <v>101.54542367484225</v>
      </c>
      <c r="F213" s="59">
        <f>E213-Расчет!U230/10</f>
        <v>88.852245715486973</v>
      </c>
      <c r="G213" s="57">
        <f>F213-Расчет!U230/10</f>
        <v>76.159067756131691</v>
      </c>
      <c r="H213" s="57">
        <f>G213-Расчет!U230/10</f>
        <v>63.465889796776409</v>
      </c>
      <c r="I213" s="57">
        <f>H213-Расчет!U230/10</f>
        <v>50.772711837421127</v>
      </c>
      <c r="J213" s="57">
        <f>I213-Расчет!U230/10</f>
        <v>38.079533878065845</v>
      </c>
      <c r="K213" s="57">
        <f>J213-Расчет!U230/10</f>
        <v>25.386355918710564</v>
      </c>
      <c r="L213" s="57">
        <f>K213-Расчет!U230/10</f>
        <v>12.693177959355282</v>
      </c>
      <c r="M213" s="117">
        <f>L213-Расчет!U230/10</f>
        <v>0</v>
      </c>
      <c r="N213" s="111">
        <f>IF(D213&gt;90,(-1)*(180*_nn2+(-1)^_nn2*ASIN(-(-1)*SIN(Расчет!D230*PI()/180)/(SQRT(_sinfi^2+(_cosfi*COS(Азимут!D213*PI()/180))^2)))*180/PI()-ACOS((_sinfi/(SQRT(_sinfi^2+(_cosfi*COS(Азимут!D213*PI()/180))^2))))*180/PI()),(-1)*(180*_nn1+(-1)^_nn1*ASIN(-(-1)*SIN(Расчет!D230*PI()/180)/(SQRT(_sinfi^2+(_cosfi*COS(Азимут!D213*PI()/180))^2)))*180/PI()+ACOS((_sinfi/(SQRT(_sinfi^2+(_cosfi*COS(Азимут!D213*PI()/180))^2))))*180/PI()))</f>
        <v>6.5305069166464307</v>
      </c>
      <c r="O213" s="74">
        <f>IF(E213&gt;90,(-1)*(180*_nn2+(-1)^_nn2*ASIN(-(-1)*SIN(Расчет!D230*PI()/180)/(SQRT(_sinfi^2+(_cosfi*COS(Азимут!E213*PI()/180))^2)))*180/PI()-ACOS((_sinfi/(SQRT(_sinfi^2+(_cosfi*COS(Азимут!E213*PI()/180))^2))))*180/PI()),(-1)*(180*_nn1+(-1)^_nn1*ASIN(-(-1)*SIN(Расчет!D230*PI()/180)/(SQRT(_sinfi^2+(_cosfi*COS(Азимут!E213*PI()/180))^2)))*180/PI()+ACOS((_sinfi/(SQRT(_sinfi^2+(_cosfi*COS(Азимут!E213*PI()/180))^2))))*180/PI()))</f>
        <v>14.870336118202886</v>
      </c>
      <c r="P213" s="74">
        <f>IF(F213&gt;90,(-1)*(180*_nn2+(-1)^_nn2*ASIN(-(-1)*SIN(Расчет!D230*PI()/180)/(SQRT(_sinfi^2+(_cosfi*COS(Азимут!F213*PI()/180))^2)))*180/PI()-ACOS((_sinfi/(SQRT(_sinfi^2+(_cosfi*COS(Азимут!F213*PI()/180))^2))))*180/PI()),(-1)*(180*_nn1+(-1)^_nn1*ASIN(-(-1)*SIN(Расчет!D230*PI()/180)/(SQRT(_sinfi^2+(_cosfi*COS(Азимут!F213*PI()/180))^2)))*180/PI()+ACOS((_sinfi/(SQRT(_sinfi^2+(_cosfi*COS(Азимут!F213*PI()/180))^2))))*180/PI()))</f>
        <v>23.440195853862974</v>
      </c>
      <c r="Q213" s="73">
        <f>(-1)*(180*_nn1+(-1)^_nn1*ASIN(-(-1)*SIN(Расчет!D230*PI()/180)/(SQRT(_sinfi^2+(_cosfi*COS(Азимут!G213*PI()/180))^2)))*180/PI()+ACOS((_sinfi/(SQRT(_sinfi^2+(_cosfi*COS(Азимут!G213*PI()/180))^2))))*180/PI())</f>
        <v>31.437406584645771</v>
      </c>
      <c r="R213" s="73">
        <f>(-1)*(180*_nn1+(-1)^_nn1*ASIN(-(-1)*SIN(Расчет!D230*PI()/180)/(SQRT(_sinfi^2+(_cosfi*COS(Азимут!H213*PI()/180))^2)))*180/PI()+ACOS((_sinfi/(SQRT(_sinfi^2+(_cosfi*COS(Азимут!H213*PI()/180))^2))))*180/PI())</f>
        <v>38.264470145447291</v>
      </c>
      <c r="S213" s="73">
        <f>(-1)*(180*_nn1+(-1)^_nn1*ASIN(-(-1)*SIN(Расчет!D230*PI()/180)/(SQRT(_sinfi^2+(_cosfi*COS(Азимут!I213*PI()/180))^2)))*180/PI()+ACOS((_sinfi/(SQRT(_sinfi^2+(_cosfi*COS(Азимут!I213*PI()/180))^2))))*180/PI())</f>
        <v>43.663178660643268</v>
      </c>
      <c r="T213" s="73">
        <f>(-1)*(180*_nn1+(-1)^_nn1*ASIN(-(-1)*SIN(Расчет!D230*PI()/180)/(SQRT(_sinfi^2+(_cosfi*COS(Азимут!J213*PI()/180))^2)))*180/PI()+ACOS((_sinfi/(SQRT(_sinfi^2+(_cosfi*COS(Азимут!J213*PI()/180))^2))))*180/PI())</f>
        <v>47.643626866760343</v>
      </c>
      <c r="U213" s="73">
        <f>(-1)*(180*_nn1+(-1)^_nn1*ASIN(-(-1)*SIN(Расчет!D230*PI()/180)/(SQRT(_sinfi^2+(_cosfi*COS(Азимут!K213*PI()/180))^2)))*180/PI()+ACOS((_sinfi/(SQRT(_sinfi^2+(_cosfi*COS(Азимут!K213*PI()/180))^2))))*180/PI())</f>
        <v>50.337593957834315</v>
      </c>
      <c r="V213" s="73">
        <f>(-1)*(180*_nn1+(-1)^_nn1*ASIN(-(-1)*SIN(Расчет!D230*PI()/180)/(SQRT(_sinfi^2+(_cosfi*COS(Азимут!L213*PI()/180))^2)))*180/PI()+ACOS((_sinfi/(SQRT(_sinfi^2+(_cosfi*COS(Азимут!L213*PI()/180))^2))))*180/PI())</f>
        <v>51.887851133124514</v>
      </c>
      <c r="W213" s="110">
        <f>(-1)*(180*_nn1+(-1)^_nn1*ASIN(-(-1)*SIN(Расчет!D230*PI()/180)/(SQRT(_sinfi^2+(_cosfi*COS(Азимут!M213*PI()/180))^2)))*180/PI()+ACOS((_sinfi/(SQRT(_sinfi^2+(_cosfi*COS(Азимут!M213*PI()/180))^2))))*180/PI())</f>
        <v>52.393125828792734</v>
      </c>
    </row>
    <row r="214" spans="1:23">
      <c r="A214" s="46">
        <f>Расчет!A231</f>
        <v>210</v>
      </c>
      <c r="B214" s="3" t="str">
        <f>Расчет!B231</f>
        <v>Июль</v>
      </c>
      <c r="C214" s="31">
        <f>Расчет!C231</f>
        <v>29</v>
      </c>
      <c r="D214" s="120">
        <f>Расчет!U231-Расчет!U231/10</f>
        <v>113.76366874699721</v>
      </c>
      <c r="E214" s="59">
        <f>D214-Расчет!U231/10</f>
        <v>101.12326110844197</v>
      </c>
      <c r="F214" s="59">
        <f>E214-Расчет!U231/10</f>
        <v>88.48285346988672</v>
      </c>
      <c r="G214" s="57">
        <f>F214-Расчет!U231/10</f>
        <v>75.842445831331474</v>
      </c>
      <c r="H214" s="57">
        <f>G214-Расчет!U231/10</f>
        <v>63.202038192776229</v>
      </c>
      <c r="I214" s="57">
        <f>H214-Расчет!U231/10</f>
        <v>50.561630554220983</v>
      </c>
      <c r="J214" s="57">
        <f>I214-Расчет!U231/10</f>
        <v>37.921222915665737</v>
      </c>
      <c r="K214" s="57">
        <f>J214-Расчет!U231/10</f>
        <v>25.280815277110491</v>
      </c>
      <c r="L214" s="57">
        <f>K214-Расчет!U231/10</f>
        <v>12.640407638555246</v>
      </c>
      <c r="M214" s="117">
        <f>L214-Расчет!U231/10</f>
        <v>0</v>
      </c>
      <c r="N214" s="111">
        <f>IF(D214&gt;90,(-1)*(180*_nn2+(-1)^_nn2*ASIN(-(-1)*SIN(Расчет!D231*PI()/180)/(SQRT(_sinfi^2+(_cosfi*COS(Азимут!D214*PI()/180))^2)))*180/PI()-ACOS((_sinfi/(SQRT(_sinfi^2+(_cosfi*COS(Азимут!D214*PI()/180))^2))))*180/PI()),(-1)*(180*_nn1+(-1)^_nn1*ASIN(-(-1)*SIN(Расчет!D231*PI()/180)/(SQRT(_sinfi^2+(_cosfi*COS(Азимут!D214*PI()/180))^2)))*180/PI()+ACOS((_sinfi/(SQRT(_sinfi^2+(_cosfi*COS(Азимут!D214*PI()/180))^2))))*180/PI()))</f>
        <v>6.5359219242676829</v>
      </c>
      <c r="O214" s="74">
        <f>IF(E214&gt;90,(-1)*(180*_nn2+(-1)^_nn2*ASIN(-(-1)*SIN(Расчет!D231*PI()/180)/(SQRT(_sinfi^2+(_cosfi*COS(Азимут!E214*PI()/180))^2)))*180/PI()-ACOS((_sinfi/(SQRT(_sinfi^2+(_cosfi*COS(Азимут!E214*PI()/180))^2))))*180/PI()),(-1)*(180*_nn1+(-1)^_nn1*ASIN(-(-1)*SIN(Расчет!D231*PI()/180)/(SQRT(_sinfi^2+(_cosfi*COS(Азимут!E214*PI()/180))^2)))*180/PI()+ACOS((_sinfi/(SQRT(_sinfi^2+(_cosfi*COS(Азимут!E214*PI()/180))^2))))*180/PI()))</f>
        <v>14.853801896724633</v>
      </c>
      <c r="P214" s="74">
        <f>IF(F214&gt;90,(-1)*(180*_nn2+(-1)^_nn2*ASIN(-(-1)*SIN(Расчет!D231*PI()/180)/(SQRT(_sinfi^2+(_cosfi*COS(Азимут!F214*PI()/180))^2)))*180/PI()-ACOS((_sinfi/(SQRT(_sinfi^2+(_cosfi*COS(Азимут!F214*PI()/180))^2))))*180/PI()),(-1)*(180*_nn1+(-1)^_nn1*ASIN(-(-1)*SIN(Расчет!D231*PI()/180)/(SQRT(_sinfi^2+(_cosfi*COS(Азимут!F214*PI()/180))^2)))*180/PI()+ACOS((_sinfi/(SQRT(_sinfi^2+(_cosfi*COS(Азимут!F214*PI()/180))^2))))*180/PI()))</f>
        <v>23.379361769849226</v>
      </c>
      <c r="Q214" s="73">
        <f>(-1)*(180*_nn1+(-1)^_nn1*ASIN(-(-1)*SIN(Расчет!D231*PI()/180)/(SQRT(_sinfi^2+(_cosfi*COS(Азимут!G214*PI()/180))^2)))*180/PI()+ACOS((_sinfi/(SQRT(_sinfi^2+(_cosfi*COS(Азимут!G214*PI()/180))^2))))*180/PI())</f>
        <v>31.323020286548484</v>
      </c>
      <c r="R214" s="73">
        <f>(-1)*(180*_nn1+(-1)^_nn1*ASIN(-(-1)*SIN(Расчет!D231*PI()/180)/(SQRT(_sinfi^2+(_cosfi*COS(Азимут!H214*PI()/180))^2)))*180/PI()+ACOS((_sinfi/(SQRT(_sinfi^2+(_cosfi*COS(Азимут!H214*PI()/180))^2))))*180/PI())</f>
        <v>38.101190141605656</v>
      </c>
      <c r="S214" s="73">
        <f>(-1)*(180*_nn1+(-1)^_nn1*ASIN(-(-1)*SIN(Расчет!D231*PI()/180)/(SQRT(_sinfi^2+(_cosfi*COS(Азимут!I214*PI()/180))^2)))*180/PI()+ACOS((_sinfi/(SQRT(_sinfi^2+(_cosfi*COS(Азимут!I214*PI()/180))^2))))*180/PI())</f>
        <v>43.463116148943669</v>
      </c>
      <c r="T214" s="73">
        <f>(-1)*(180*_nn1+(-1)^_nn1*ASIN(-(-1)*SIN(Расчет!D231*PI()/180)/(SQRT(_sinfi^2+(_cosfi*COS(Азимут!J214*PI()/180))^2)))*180/PI()+ACOS((_sinfi/(SQRT(_sinfi^2+(_cosfi*COS(Азимут!J214*PI()/180))^2))))*180/PI())</f>
        <v>47.419459335856345</v>
      </c>
      <c r="U214" s="73">
        <f>(-1)*(180*_nn1+(-1)^_nn1*ASIN(-(-1)*SIN(Расчет!D231*PI()/180)/(SQRT(_sinfi^2+(_cosfi*COS(Азимут!K214*PI()/180))^2)))*180/PI()+ACOS((_sinfi/(SQRT(_sinfi^2+(_cosfi*COS(Азимут!K214*PI()/180))^2))))*180/PI())</f>
        <v>50.099289783217614</v>
      </c>
      <c r="V214" s="73">
        <f>(-1)*(180*_nn1+(-1)^_nn1*ASIN(-(-1)*SIN(Расчет!D231*PI()/180)/(SQRT(_sinfi^2+(_cosfi*COS(Азимут!L214*PI()/180))^2)))*180/PI()+ACOS((_sinfi/(SQRT(_sinfi^2+(_cosfi*COS(Азимут!L214*PI()/180))^2))))*180/PI())</f>
        <v>51.642390708025943</v>
      </c>
      <c r="W214" s="110">
        <f>(-1)*(180*_nn1+(-1)^_nn1*ASIN(-(-1)*SIN(Расчет!D231*PI()/180)/(SQRT(_sinfi^2+(_cosfi*COS(Азимут!M214*PI()/180))^2)))*180/PI()+ACOS((_sinfi/(SQRT(_sinfi^2+(_cosfi*COS(Азимут!M214*PI()/180))^2))))*180/PI())</f>
        <v>52.14550392692334</v>
      </c>
    </row>
    <row r="215" spans="1:23">
      <c r="A215" s="46">
        <f>Расчет!A232</f>
        <v>211</v>
      </c>
      <c r="B215" s="3" t="str">
        <f>Расчет!B232</f>
        <v>Июль</v>
      </c>
      <c r="C215" s="31">
        <f>Расчет!C232</f>
        <v>30</v>
      </c>
      <c r="D215" s="120">
        <f>Расчет!U232-Расчет!U232/10</f>
        <v>113.28116820686563</v>
      </c>
      <c r="E215" s="59">
        <f>D215-Расчет!U232/10</f>
        <v>100.69437173943612</v>
      </c>
      <c r="F215" s="59">
        <f>E215-Расчет!U232/10</f>
        <v>88.107575272006613</v>
      </c>
      <c r="G215" s="57">
        <f>F215-Расчет!U232/10</f>
        <v>75.520778804577105</v>
      </c>
      <c r="H215" s="57">
        <f>G215-Расчет!U232/10</f>
        <v>62.93398233714759</v>
      </c>
      <c r="I215" s="57">
        <f>H215-Расчет!U232/10</f>
        <v>50.347185869718075</v>
      </c>
      <c r="J215" s="57">
        <f>I215-Расчет!U232/10</f>
        <v>37.76038940228856</v>
      </c>
      <c r="K215" s="57">
        <f>J215-Расчет!U232/10</f>
        <v>25.173592934859045</v>
      </c>
      <c r="L215" s="57">
        <f>K215-Расчет!U232/10</f>
        <v>12.586796467429531</v>
      </c>
      <c r="M215" s="117">
        <f>L215-Расчет!U232/10</f>
        <v>1.7763568394002505E-14</v>
      </c>
      <c r="N215" s="111">
        <f>IF(D215&gt;90,(-1)*(180*_nn2+(-1)^_nn2*ASIN(-(-1)*SIN(Расчет!D232*PI()/180)/(SQRT(_sinfi^2+(_cosfi*COS(Азимут!D215*PI()/180))^2)))*180/PI()-ACOS((_sinfi/(SQRT(_sinfi^2+(_cosfi*COS(Азимут!D215*PI()/180))^2))))*180/PI()),(-1)*(180*_nn1+(-1)^_nn1*ASIN(-(-1)*SIN(Расчет!D232*PI()/180)/(SQRT(_sinfi^2+(_cosfi*COS(Азимут!D215*PI()/180))^2)))*180/PI()+ACOS((_sinfi/(SQRT(_sinfi^2+(_cosfi*COS(Азимут!D215*PI()/180))^2))))*180/PI()))</f>
        <v>6.5404903643797923</v>
      </c>
      <c r="O215" s="74">
        <f>IF(E215&gt;90,(-1)*(180*_nn2+(-1)^_nn2*ASIN(-(-1)*SIN(Расчет!D232*PI()/180)/(SQRT(_sinfi^2+(_cosfi*COS(Азимут!E215*PI()/180))^2)))*180/PI()-ACOS((_sinfi/(SQRT(_sinfi^2+(_cosfi*COS(Азимут!E215*PI()/180))^2))))*180/PI()),(-1)*(180*_nn1+(-1)^_nn1*ASIN(-(-1)*SIN(Расчет!D232*PI()/180)/(SQRT(_sinfi^2+(_cosfi*COS(Азимут!E215*PI()/180))^2)))*180/PI()+ACOS((_sinfi/(SQRT(_sinfi^2+(_cosfi*COS(Азимут!E215*PI()/180))^2))))*180/PI()))</f>
        <v>14.835369328509785</v>
      </c>
      <c r="P215" s="74">
        <f>IF(F215&gt;90,(-1)*(180*_nn2+(-1)^_nn2*ASIN(-(-1)*SIN(Расчет!D232*PI()/180)/(SQRT(_sinfi^2+(_cosfi*COS(Азимут!F215*PI()/180))^2)))*180/PI()-ACOS((_sinfi/(SQRT(_sinfi^2+(_cosfi*COS(Азимут!F215*PI()/180))^2))))*180/PI()),(-1)*(180*_nn1+(-1)^_nn1*ASIN(-(-1)*SIN(Расчет!D232*PI()/180)/(SQRT(_sinfi^2+(_cosfi*COS(Азимут!F215*PI()/180))^2)))*180/PI()+ACOS((_sinfi/(SQRT(_sinfi^2+(_cosfi*COS(Азимут!F215*PI()/180))^2))))*180/PI()))</f>
        <v>23.315648957575092</v>
      </c>
      <c r="Q215" s="73">
        <f>(-1)*(180*_nn1+(-1)^_nn1*ASIN(-(-1)*SIN(Расчет!D232*PI()/180)/(SQRT(_sinfi^2+(_cosfi*COS(Азимут!G215*PI()/180))^2)))*180/PI()+ACOS((_sinfi/(SQRT(_sinfi^2+(_cosfi*COS(Азимут!G215*PI()/180))^2))))*180/PI())</f>
        <v>31.205012683043265</v>
      </c>
      <c r="R215" s="73">
        <f>(-1)*(180*_nn1+(-1)^_nn1*ASIN(-(-1)*SIN(Расчет!D232*PI()/180)/(SQRT(_sinfi^2+(_cosfi*COS(Азимут!H215*PI()/180))^2)))*180/PI()+ACOS((_sinfi/(SQRT(_sinfi^2+(_cosfi*COS(Азимут!H215*PI()/180))^2))))*180/PI())</f>
        <v>37.933754078076987</v>
      </c>
      <c r="S215" s="73">
        <f>(-1)*(180*_nn1+(-1)^_nn1*ASIN(-(-1)*SIN(Расчет!D232*PI()/180)/(SQRT(_sinfi^2+(_cosfi*COS(Азимут!I215*PI()/180))^2)))*180/PI()+ACOS((_sinfi/(SQRT(_sinfi^2+(_cosfi*COS(Азимут!I215*PI()/180))^2))))*180/PI())</f>
        <v>43.258486889251202</v>
      </c>
      <c r="T215" s="73">
        <f>(-1)*(180*_nn1+(-1)^_nn1*ASIN(-(-1)*SIN(Расчет!D232*PI()/180)/(SQRT(_sinfi^2+(_cosfi*COS(Азимут!J215*PI()/180))^2)))*180/PI()+ACOS((_sinfi/(SQRT(_sinfi^2+(_cosfi*COS(Азимут!J215*PI()/180))^2))))*180/PI())</f>
        <v>47.190403810047087</v>
      </c>
      <c r="U215" s="73">
        <f>(-1)*(180*_nn1+(-1)^_nn1*ASIN(-(-1)*SIN(Расчет!D232*PI()/180)/(SQRT(_sinfi^2+(_cosfi*COS(Азимут!K215*PI()/180))^2)))*180/PI()+ACOS((_sinfi/(SQRT(_sinfi^2+(_cosfi*COS(Азимут!K215*PI()/180))^2))))*180/PI())</f>
        <v>49.855865858126464</v>
      </c>
      <c r="V215" s="73">
        <f>(-1)*(180*_nn1+(-1)^_nn1*ASIN(-(-1)*SIN(Расчет!D232*PI()/180)/(SQRT(_sinfi^2+(_cosfi*COS(Азимут!L215*PI()/180))^2)))*180/PI()+ACOS((_sinfi/(SQRT(_sinfi^2+(_cosfi*COS(Азимут!L215*PI()/180))^2))))*180/PI())</f>
        <v>51.391671872086846</v>
      </c>
      <c r="W215" s="110">
        <f>(-1)*(180*_nn1+(-1)^_nn1*ASIN(-(-1)*SIN(Расчет!D232*PI()/180)/(SQRT(_sinfi^2+(_cosfi*COS(Азимут!M215*PI()/180))^2)))*180/PI()+ACOS((_sinfi/(SQRT(_sinfi^2+(_cosfi*COS(Азимут!M215*PI()/180))^2))))*180/PI())</f>
        <v>51.892577683420825</v>
      </c>
    </row>
    <row r="216" spans="1:23">
      <c r="A216" s="46">
        <f>Расчет!A233</f>
        <v>212</v>
      </c>
      <c r="B216" s="3" t="str">
        <f>Расчет!B233</f>
        <v>Июль</v>
      </c>
      <c r="C216" s="31">
        <f>Расчет!C233</f>
        <v>31</v>
      </c>
      <c r="D216" s="120">
        <f>Расчет!U233-Расчет!U233/10</f>
        <v>112.79135323932648</v>
      </c>
      <c r="E216" s="59">
        <f>D216-Расчет!U233/10</f>
        <v>100.25898065717909</v>
      </c>
      <c r="F216" s="59">
        <f>E216-Расчет!U233/10</f>
        <v>87.726608075031706</v>
      </c>
      <c r="G216" s="57">
        <f>F216-Расчет!U233/10</f>
        <v>75.194235492884317</v>
      </c>
      <c r="H216" s="57">
        <f>G216-Расчет!U233/10</f>
        <v>62.661862910736929</v>
      </c>
      <c r="I216" s="57">
        <f>H216-Расчет!U233/10</f>
        <v>50.12949032858954</v>
      </c>
      <c r="J216" s="57">
        <f>I216-Расчет!U233/10</f>
        <v>37.597117746442152</v>
      </c>
      <c r="K216" s="57">
        <f>J216-Расчет!U233/10</f>
        <v>25.064745164294763</v>
      </c>
      <c r="L216" s="57">
        <f>K216-Расчет!U233/10</f>
        <v>12.532372582147376</v>
      </c>
      <c r="M216" s="117">
        <f>L216-Расчет!U233/10</f>
        <v>0</v>
      </c>
      <c r="N216" s="111">
        <f>IF(D216&gt;90,(-1)*(180*_nn2+(-1)^_nn2*ASIN(-(-1)*SIN(Расчет!D233*PI()/180)/(SQRT(_sinfi^2+(_cosfi*COS(Азимут!D216*PI()/180))^2)))*180/PI()-ACOS((_sinfi/(SQRT(_sinfi^2+(_cosfi*COS(Азимут!D216*PI()/180))^2))))*180/PI()),(-1)*(180*_nn1+(-1)^_nn1*ASIN(-(-1)*SIN(Расчет!D233*PI()/180)/(SQRT(_sinfi^2+(_cosfi*COS(Азимут!D216*PI()/180))^2)))*180/PI()+ACOS((_sinfi/(SQRT(_sinfi^2+(_cosfi*COS(Азимут!D216*PI()/180))^2))))*180/PI()))</f>
        <v>6.5441727337373266</v>
      </c>
      <c r="O216" s="74">
        <f>IF(E216&gt;90,(-1)*(180*_nn2+(-1)^_nn2*ASIN(-(-1)*SIN(Расчет!D233*PI()/180)/(SQRT(_sinfi^2+(_cosfi*COS(Азимут!E216*PI()/180))^2)))*180/PI()-ACOS((_sinfi/(SQRT(_sinfi^2+(_cosfi*COS(Азимут!E216*PI()/180))^2))))*180/PI()),(-1)*(180*_nn1+(-1)^_nn1*ASIN(-(-1)*SIN(Расчет!D233*PI()/180)/(SQRT(_sinfi^2+(_cosfi*COS(Азимут!E216*PI()/180))^2)))*180/PI()+ACOS((_sinfi/(SQRT(_sinfi^2+(_cosfi*COS(Азимут!E216*PI()/180))^2))))*180/PI()))</f>
        <v>14.814990297108011</v>
      </c>
      <c r="P216" s="74">
        <f>IF(F216&gt;90,(-1)*(180*_nn2+(-1)^_nn2*ASIN(-(-1)*SIN(Расчет!D233*PI()/180)/(SQRT(_sinfi^2+(_cosfi*COS(Азимут!F216*PI()/180))^2)))*180/PI()-ACOS((_sinfi/(SQRT(_sinfi^2+(_cosfi*COS(Азимут!F216*PI()/180))^2))))*180/PI()),(-1)*(180*_nn1+(-1)^_nn1*ASIN(-(-1)*SIN(Расчет!D233*PI()/180)/(SQRT(_sinfi^2+(_cosfi*COS(Азимут!F216*PI()/180))^2)))*180/PI()+ACOS((_sinfi/(SQRT(_sinfi^2+(_cosfi*COS(Азимут!F216*PI()/180))^2))))*180/PI()))</f>
        <v>23.249031366393154</v>
      </c>
      <c r="Q216" s="73">
        <f>(-1)*(180*_nn1+(-1)^_nn1*ASIN(-(-1)*SIN(Расчет!D233*PI()/180)/(SQRT(_sinfi^2+(_cosfi*COS(Азимут!G216*PI()/180))^2)))*180/PI()+ACOS((_sinfi/(SQRT(_sinfi^2+(_cosfi*COS(Азимут!G216*PI()/180))^2))))*180/PI())</f>
        <v>31.083394819218682</v>
      </c>
      <c r="R216" s="73">
        <f>(-1)*(180*_nn1+(-1)^_nn1*ASIN(-(-1)*SIN(Расчет!D233*PI()/180)/(SQRT(_sinfi^2+(_cosfi*COS(Азимут!H216*PI()/180))^2)))*180/PI()+ACOS((_sinfi/(SQRT(_sinfi^2+(_cosfi*COS(Азимут!H216*PI()/180))^2))))*180/PI())</f>
        <v>37.76220779161784</v>
      </c>
      <c r="S216" s="73">
        <f>(-1)*(180*_nn1+(-1)^_nn1*ASIN(-(-1)*SIN(Расчет!D233*PI()/180)/(SQRT(_sinfi^2+(_cosfi*COS(Азимут!I216*PI()/180))^2)))*180/PI()+ACOS((_sinfi/(SQRT(_sinfi^2+(_cosfi*COS(Азимут!I216*PI()/180))^2))))*180/PI())</f>
        <v>43.049361036569877</v>
      </c>
      <c r="T216" s="73">
        <f>(-1)*(180*_nn1+(-1)^_nn1*ASIN(-(-1)*SIN(Расчет!D233*PI()/180)/(SQRT(_sinfi^2+(_cosfi*COS(Азимут!J216*PI()/180))^2)))*180/PI()+ACOS((_sinfi/(SQRT(_sinfi^2+(_cosfi*COS(Азимут!J216*PI()/180))^2))))*180/PI())</f>
        <v>46.956544171171117</v>
      </c>
      <c r="U216" s="73">
        <f>(-1)*(180*_nn1+(-1)^_nn1*ASIN(-(-1)*SIN(Расчет!D233*PI()/180)/(SQRT(_sinfi^2+(_cosfi*COS(Азимут!K216*PI()/180))^2)))*180/PI()+ACOS((_sinfi/(SQRT(_sinfi^2+(_cosfi*COS(Азимут!K216*PI()/180))^2))))*180/PI())</f>
        <v>49.607412411854796</v>
      </c>
      <c r="V216" s="73">
        <f>(-1)*(180*_nn1+(-1)^_nn1*ASIN(-(-1)*SIN(Расчет!D233*PI()/180)/(SQRT(_sinfi^2+(_cosfi*COS(Азимут!L216*PI()/180))^2)))*180/PI()+ACOS((_sinfi/(SQRT(_sinfi^2+(_cosfi*COS(Азимут!L216*PI()/180))^2))))*180/PI())</f>
        <v>51.135787189554122</v>
      </c>
      <c r="W216" s="110">
        <f>(-1)*(180*_nn1+(-1)^_nn1*ASIN(-(-1)*SIN(Расчет!D233*PI()/180)/(SQRT(_sinfi^2+(_cosfi*COS(Азимут!M216*PI()/180))^2)))*180/PI()+ACOS((_sinfi/(SQRT(_sinfi^2+(_cosfi*COS(Азимут!M216*PI()/180))^2))))*180/PI())</f>
        <v>51.634440193391953</v>
      </c>
    </row>
    <row r="217" spans="1:23">
      <c r="A217" s="46">
        <f>Расчет!A234</f>
        <v>213</v>
      </c>
      <c r="B217" s="3" t="str">
        <f>Расчет!B234</f>
        <v>Август</v>
      </c>
      <c r="C217" s="31">
        <f>Расчет!C234</f>
        <v>1</v>
      </c>
      <c r="D217" s="120">
        <f>Расчет!U234-Расчет!U234/10</f>
        <v>112.2944714498384</v>
      </c>
      <c r="E217" s="59">
        <f>D217-Расчет!U234/10</f>
        <v>99.817307955411906</v>
      </c>
      <c r="F217" s="59">
        <f>E217-Расчет!U234/10</f>
        <v>87.340144460985414</v>
      </c>
      <c r="G217" s="57">
        <f>F217-Расчет!U234/10</f>
        <v>74.862980966558922</v>
      </c>
      <c r="H217" s="57">
        <f>G217-Расчет!U234/10</f>
        <v>62.38581747213243</v>
      </c>
      <c r="I217" s="57">
        <f>H217-Расчет!U234/10</f>
        <v>49.908653977705939</v>
      </c>
      <c r="J217" s="57">
        <f>I217-Расчет!U234/10</f>
        <v>37.431490483279447</v>
      </c>
      <c r="K217" s="57">
        <f>J217-Расчет!U234/10</f>
        <v>24.954326988852959</v>
      </c>
      <c r="L217" s="57">
        <f>K217-Расчет!U234/10</f>
        <v>12.47716349442647</v>
      </c>
      <c r="M217" s="117">
        <f>L217-Расчет!U234/10</f>
        <v>-1.7763568394002505E-14</v>
      </c>
      <c r="N217" s="111">
        <f>IF(D217&gt;90,(-1)*(180*_nn2+(-1)^_nn2*ASIN(-(-1)*SIN(Расчет!D234*PI()/180)/(SQRT(_sinfi^2+(_cosfi*COS(Азимут!D217*PI()/180))^2)))*180/PI()-ACOS((_sinfi/(SQRT(_sinfi^2+(_cosfi*COS(Азимут!D217*PI()/180))^2))))*180/PI()),(-1)*(180*_nn1+(-1)^_nn1*ASIN(-(-1)*SIN(Расчет!D234*PI()/180)/(SQRT(_sinfi^2+(_cosfi*COS(Азимут!D217*PI()/180))^2)))*180/PI()+ACOS((_sinfi/(SQRT(_sinfi^2+(_cosfi*COS(Азимут!D217*PI()/180))^2))))*180/PI()))</f>
        <v>6.5469315917878816</v>
      </c>
      <c r="O217" s="74">
        <f>IF(E217&gt;90,(-1)*(180*_nn2+(-1)^_nn2*ASIN(-(-1)*SIN(Расчет!D234*PI()/180)/(SQRT(_sinfi^2+(_cosfi*COS(Азимут!E217*PI()/180))^2)))*180/PI()-ACOS((_sinfi/(SQRT(_sinfi^2+(_cosfi*COS(Азимут!E217*PI()/180))^2))))*180/PI()),(-1)*(180*_nn1+(-1)^_nn1*ASIN(-(-1)*SIN(Расчет!D234*PI()/180)/(SQRT(_sinfi^2+(_cosfi*COS(Азимут!E217*PI()/180))^2)))*180/PI()+ACOS((_sinfi/(SQRT(_sinfi^2+(_cosfi*COS(Азимут!E217*PI()/180))^2))))*180/PI()))</f>
        <v>14.792620504385127</v>
      </c>
      <c r="P217" s="74">
        <f>IF(F217&gt;90,(-1)*(180*_nn2+(-1)^_nn2*ASIN(-(-1)*SIN(Расчет!D234*PI()/180)/(SQRT(_sinfi^2+(_cosfi*COS(Азимут!F217*PI()/180))^2)))*180/PI()-ACOS((_sinfi/(SQRT(_sinfi^2+(_cosfi*COS(Азимут!F217*PI()/180))^2))))*180/PI()),(-1)*(180*_nn1+(-1)^_nn1*ASIN(-(-1)*SIN(Расчет!D234*PI()/180)/(SQRT(_sinfi^2+(_cosfi*COS(Азимут!F217*PI()/180))^2)))*180/PI()+ACOS((_sinfi/(SQRT(_sinfi^2+(_cosfi*COS(Азимут!F217*PI()/180))^2))))*180/PI()))</f>
        <v>23.179487348812728</v>
      </c>
      <c r="Q217" s="73">
        <f>(-1)*(180*_nn1+(-1)^_nn1*ASIN(-(-1)*SIN(Расчет!D234*PI()/180)/(SQRT(_sinfi^2+(_cosfi*COS(Азимут!G217*PI()/180))^2)))*180/PI()+ACOS((_sinfi/(SQRT(_sinfi^2+(_cosfi*COS(Азимут!G217*PI()/180))^2))))*180/PI())</f>
        <v>30.958181445261687</v>
      </c>
      <c r="R217" s="73">
        <f>(-1)*(180*_nn1+(-1)^_nn1*ASIN(-(-1)*SIN(Расчет!D234*PI()/180)/(SQRT(_sinfi^2+(_cosfi*COS(Азимут!H217*PI()/180))^2)))*180/PI()+ACOS((_sinfi/(SQRT(_sinfi^2+(_cosfi*COS(Азимут!H217*PI()/180))^2))))*180/PI())</f>
        <v>37.586599660591475</v>
      </c>
      <c r="S217" s="73">
        <f>(-1)*(180*_nn1+(-1)^_nn1*ASIN(-(-1)*SIN(Расчет!D234*PI()/180)/(SQRT(_sinfi^2+(_cosfi*COS(Азимут!I217*PI()/180))^2)))*180/PI()+ACOS((_sinfi/(SQRT(_sinfi^2+(_cosfi*COS(Азимут!I217*PI()/180))^2))))*180/PI())</f>
        <v>42.83581038594275</v>
      </c>
      <c r="T217" s="73">
        <f>(-1)*(180*_nn1+(-1)^_nn1*ASIN(-(-1)*SIN(Расчет!D234*PI()/180)/(SQRT(_sinfi^2+(_cosfi*COS(Азимут!J217*PI()/180))^2)))*180/PI()+ACOS((_sinfi/(SQRT(_sinfi^2+(_cosfi*COS(Азимут!J217*PI()/180))^2))))*180/PI())</f>
        <v>46.717965470004913</v>
      </c>
      <c r="U217" s="73">
        <f>(-1)*(180*_nn1+(-1)^_nn1*ASIN(-(-1)*SIN(Расчет!D234*PI()/180)/(SQRT(_sinfi^2+(_cosfi*COS(Азимут!K217*PI()/180))^2)))*180/PI()+ACOS((_sinfi/(SQRT(_sinfi^2+(_cosfi*COS(Азимут!K217*PI()/180))^2))))*180/PI())</f>
        <v>49.354020666255252</v>
      </c>
      <c r="V217" s="73">
        <f>(-1)*(180*_nn1+(-1)^_nn1*ASIN(-(-1)*SIN(Расчет!D234*PI()/180)/(SQRT(_sinfi^2+(_cosfi*COS(Азимут!L217*PI()/180))^2)))*180/PI()+ACOS((_sinfi/(SQRT(_sinfi^2+(_cosfi*COS(Азимут!L217*PI()/180))^2))))*180/PI())</f>
        <v>50.874830174176907</v>
      </c>
      <c r="W217" s="110">
        <f>(-1)*(180*_nn1+(-1)^_nn1*ASIN(-(-1)*SIN(Расчет!D234*PI()/180)/(SQRT(_sinfi^2+(_cosfi*COS(Азимут!M217*PI()/180))^2)))*180/PI()+ACOS((_sinfi/(SQRT(_sinfi^2+(_cosfi*COS(Азимут!M217*PI()/180))^2))))*180/PI())</f>
        <v>51.371185496736501</v>
      </c>
    </row>
    <row r="218" spans="1:23">
      <c r="A218" s="46">
        <f>Расчет!A235</f>
        <v>214</v>
      </c>
      <c r="B218" s="3" t="str">
        <f>Расчет!B235</f>
        <v>Август</v>
      </c>
      <c r="C218" s="31">
        <f>Расчет!C235</f>
        <v>2</v>
      </c>
      <c r="D218" s="120">
        <f>Расчет!U235-Расчет!U235/10</f>
        <v>111.7907647658904</v>
      </c>
      <c r="E218" s="59">
        <f>D218-Расчет!U235/10</f>
        <v>99.369568680791474</v>
      </c>
      <c r="F218" s="59">
        <f>E218-Расчет!U235/10</f>
        <v>86.948372595692547</v>
      </c>
      <c r="G218" s="57">
        <f>F218-Расчет!U235/10</f>
        <v>74.52717651059362</v>
      </c>
      <c r="H218" s="57">
        <f>G218-Расчет!U235/10</f>
        <v>62.105980425494685</v>
      </c>
      <c r="I218" s="57">
        <f>H218-Расчет!U235/10</f>
        <v>49.684784340395751</v>
      </c>
      <c r="J218" s="57">
        <f>I218-Расчет!U235/10</f>
        <v>37.263588255296817</v>
      </c>
      <c r="K218" s="57">
        <f>J218-Расчет!U235/10</f>
        <v>24.842392170197883</v>
      </c>
      <c r="L218" s="57">
        <f>K218-Расчет!U235/10</f>
        <v>12.421196085098948</v>
      </c>
      <c r="M218" s="117">
        <f>L218-Расчет!U235/10</f>
        <v>1.4210854715202004E-14</v>
      </c>
      <c r="N218" s="111">
        <f>IF(D218&gt;90,(-1)*(180*_nn2+(-1)^_nn2*ASIN(-(-1)*SIN(Расчет!D235*PI()/180)/(SQRT(_sinfi^2+(_cosfi*COS(Азимут!D218*PI()/180))^2)))*180/PI()-ACOS((_sinfi/(SQRT(_sinfi^2+(_cosfi*COS(Азимут!D218*PI()/180))^2))))*180/PI()),(-1)*(180*_nn1+(-1)^_nn1*ASIN(-(-1)*SIN(Расчет!D235*PI()/180)/(SQRT(_sinfi^2+(_cosfi*COS(Азимут!D218*PI()/180))^2)))*180/PI()+ACOS((_sinfi/(SQRT(_sinfi^2+(_cosfi*COS(Азимут!D218*PI()/180))^2))))*180/PI()))</f>
        <v>6.5487315798204975</v>
      </c>
      <c r="O218" s="74">
        <f>IF(E218&gt;90,(-1)*(180*_nn2+(-1)^_nn2*ASIN(-(-1)*SIN(Расчет!D235*PI()/180)/(SQRT(_sinfi^2+(_cosfi*COS(Азимут!E218*PI()/180))^2)))*180/PI()-ACOS((_sinfi/(SQRT(_sinfi^2+(_cosfi*COS(Азимут!E218*PI()/180))^2))))*180/PI()),(-1)*(180*_nn1+(-1)^_nn1*ASIN(-(-1)*SIN(Расчет!D235*PI()/180)/(SQRT(_sinfi^2+(_cosfi*COS(Азимут!E218*PI()/180))^2)))*180/PI()+ACOS((_sinfi/(SQRT(_sinfi^2+(_cosfi*COS(Азимут!E218*PI()/180))^2))))*180/PI()))</f>
        <v>14.76821946472009</v>
      </c>
      <c r="P218" s="74">
        <f>IF(F218&gt;90,(-1)*(180*_nn2+(-1)^_nn2*ASIN(-(-1)*SIN(Расчет!D235*PI()/180)/(SQRT(_sinfi^2+(_cosfi*COS(Азимут!F218*PI()/180))^2)))*180/PI()-ACOS((_sinfi/(SQRT(_sinfi^2+(_cosfi*COS(Азимут!F218*PI()/180))^2))))*180/PI()),(-1)*(180*_nn1+(-1)^_nn1*ASIN(-(-1)*SIN(Расчет!D235*PI()/180)/(SQRT(_sinfi^2+(_cosfi*COS(Азимут!F218*PI()/180))^2)))*180/PI()+ACOS((_sinfi/(SQRT(_sinfi^2+(_cosfi*COS(Азимут!F218*PI()/180))^2))))*180/PI()))</f>
        <v>23.106999597875699</v>
      </c>
      <c r="Q218" s="73">
        <f>(-1)*(180*_nn1+(-1)^_nn1*ASIN(-(-1)*SIN(Расчет!D235*PI()/180)/(SQRT(_sinfi^2+(_cosfi*COS(Азимут!G218*PI()/180))^2)))*180/PI()+ACOS((_sinfi/(SQRT(_sinfi^2+(_cosfi*COS(Азимут!G218*PI()/180))^2))))*180/PI())</f>
        <v>30.829390916881778</v>
      </c>
      <c r="R218" s="73">
        <f>(-1)*(180*_nn1+(-1)^_nn1*ASIN(-(-1)*SIN(Расчет!D235*PI()/180)/(SQRT(_sinfi^2+(_cosfi*COS(Азимут!H218*PI()/180))^2)))*180/PI()+ACOS((_sinfi/(SQRT(_sinfi^2+(_cosfi*COS(Азимут!H218*PI()/180))^2))))*180/PI())</f>
        <v>37.40698050194888</v>
      </c>
      <c r="S218" s="73">
        <f>(-1)*(180*_nn1+(-1)^_nn1*ASIN(-(-1)*SIN(Расчет!D235*PI()/180)/(SQRT(_sinfi^2+(_cosfi*COS(Азимут!I218*PI()/180))^2)))*180/PI()+ACOS((_sinfi/(SQRT(_sinfi^2+(_cosfi*COS(Азимут!I218*PI()/180))^2))))*180/PI())</f>
        <v>42.617908279121224</v>
      </c>
      <c r="T218" s="73">
        <f>(-1)*(180*_nn1+(-1)^_nn1*ASIN(-(-1)*SIN(Расчет!D235*PI()/180)/(SQRT(_sinfi^2+(_cosfi*COS(Азимут!J218*PI()/180))^2)))*180/PI()+ACOS((_sinfi/(SQRT(_sinfi^2+(_cosfi*COS(Азимут!J218*PI()/180))^2))))*180/PI())</f>
        <v>46.474753842437082</v>
      </c>
      <c r="U218" s="73">
        <f>(-1)*(180*_nn1+(-1)^_nn1*ASIN(-(-1)*SIN(Расчет!D235*PI()/180)/(SQRT(_sinfi^2+(_cosfi*COS(Азимут!K218*PI()/180))^2)))*180/PI()+ACOS((_sinfi/(SQRT(_sinfi^2+(_cosfi*COS(Азимут!K218*PI()/180))^2))))*180/PI())</f>
        <v>49.095782758893591</v>
      </c>
      <c r="V218" s="73">
        <f>(-1)*(180*_nn1+(-1)^_nn1*ASIN(-(-1)*SIN(Расчет!D235*PI()/180)/(SQRT(_sinfi^2+(_cosfi*COS(Азимут!L218*PI()/180))^2)))*180/PI()+ACOS((_sinfi/(SQRT(_sinfi^2+(_cosfi*COS(Азимут!L218*PI()/180))^2))))*180/PI())</f>
        <v>50.608895216818553</v>
      </c>
      <c r="W218" s="110">
        <f>(-1)*(180*_nn1+(-1)^_nn1*ASIN(-(-1)*SIN(Расчет!D235*PI()/180)/(SQRT(_sinfi^2+(_cosfi*COS(Азимут!M218*PI()/180))^2)))*180/PI()+ACOS((_sinfi/(SQRT(_sinfi^2+(_cosfi*COS(Азимут!M218*PI()/180))^2))))*180/PI())</f>
        <v>51.102908507328635</v>
      </c>
    </row>
    <row r="219" spans="1:23">
      <c r="A219" s="46">
        <f>Расчет!A236</f>
        <v>215</v>
      </c>
      <c r="B219" s="3" t="str">
        <f>Расчет!B236</f>
        <v>Август</v>
      </c>
      <c r="C219" s="31">
        <f>Расчет!C236</f>
        <v>3</v>
      </c>
      <c r="D219" s="120">
        <f>Расчет!U236-Расчет!U236/10</f>
        <v>111.28046940706538</v>
      </c>
      <c r="E219" s="59">
        <f>D219-Расчет!U236/10</f>
        <v>98.915972806280337</v>
      </c>
      <c r="F219" s="59">
        <f>E219-Расчет!U236/10</f>
        <v>86.551476205495291</v>
      </c>
      <c r="G219" s="57">
        <f>F219-Расчет!U236/10</f>
        <v>74.186979604710245</v>
      </c>
      <c r="H219" s="57">
        <f>G219-Расчет!U236/10</f>
        <v>61.8224830039252</v>
      </c>
      <c r="I219" s="57">
        <f>H219-Расчет!U236/10</f>
        <v>49.457986403140154</v>
      </c>
      <c r="J219" s="57">
        <f>I219-Расчет!U236/10</f>
        <v>37.093489802355109</v>
      </c>
      <c r="K219" s="57">
        <f>J219-Расчет!U236/10</f>
        <v>24.728993201570066</v>
      </c>
      <c r="L219" s="57">
        <f>K219-Расчет!U236/10</f>
        <v>12.364496600785024</v>
      </c>
      <c r="M219" s="117">
        <f>L219-Расчет!U236/10</f>
        <v>-1.7763568394002505E-14</v>
      </c>
      <c r="N219" s="111">
        <f>IF(D219&gt;90,(-1)*(180*_nn2+(-1)^_nn2*ASIN(-(-1)*SIN(Расчет!D236*PI()/180)/(SQRT(_sinfi^2+(_cosfi*COS(Азимут!D219*PI()/180))^2)))*180/PI()-ACOS((_sinfi/(SQRT(_sinfi^2+(_cosfi*COS(Азимут!D219*PI()/180))^2))))*180/PI()),(-1)*(180*_nn1+(-1)^_nn1*ASIN(-(-1)*SIN(Расчет!D236*PI()/180)/(SQRT(_sinfi^2+(_cosfi*COS(Азимут!D219*PI()/180))^2)))*180/PI()+ACOS((_sinfi/(SQRT(_sinfi^2+(_cosfi*COS(Азимут!D219*PI()/180))^2))))*180/PI()))</f>
        <v>6.5495394323282596</v>
      </c>
      <c r="O219" s="74">
        <f>IF(E219&gt;90,(-1)*(180*_nn2+(-1)^_nn2*ASIN(-(-1)*SIN(Расчет!D236*PI()/180)/(SQRT(_sinfi^2+(_cosfi*COS(Азимут!E219*PI()/180))^2)))*180/PI()-ACOS((_sinfi/(SQRT(_sinfi^2+(_cosfi*COS(Азимут!E219*PI()/180))^2))))*180/PI()),(-1)*(180*_nn1+(-1)^_nn1*ASIN(-(-1)*SIN(Расчет!D236*PI()/180)/(SQRT(_sinfi^2+(_cosfi*COS(Азимут!E219*PI()/180))^2)))*180/PI()+ACOS((_sinfi/(SQRT(_sinfi^2+(_cosfi*COS(Азимут!E219*PI()/180))^2))))*180/PI()))</f>
        <v>14.74175048526314</v>
      </c>
      <c r="P219" s="74">
        <f>IF(F219&gt;90,(-1)*(180*_nn2+(-1)^_nn2*ASIN(-(-1)*SIN(Расчет!D236*PI()/180)/(SQRT(_sinfi^2+(_cosfi*COS(Азимут!F219*PI()/180))^2)))*180/PI()-ACOS((_sinfi/(SQRT(_sinfi^2+(_cosfi*COS(Азимут!F219*PI()/180))^2))))*180/PI()),(-1)*(180*_nn1+(-1)^_nn1*ASIN(-(-1)*SIN(Расчет!D236*PI()/180)/(SQRT(_sinfi^2+(_cosfi*COS(Азимут!F219*PI()/180))^2)))*180/PI()+ACOS((_sinfi/(SQRT(_sinfi^2+(_cosfi*COS(Азимут!F219*PI()/180))^2))))*180/PI()))</f>
        <v>23.031555070334406</v>
      </c>
      <c r="Q219" s="73">
        <f>(-1)*(180*_nn1+(-1)^_nn1*ASIN(-(-1)*SIN(Расчет!D236*PI()/180)/(SQRT(_sinfi^2+(_cosfi*COS(Азимут!G219*PI()/180))^2)))*180/PI()+ACOS((_sinfi/(SQRT(_sinfi^2+(_cosfi*COS(Азимут!G219*PI()/180))^2))))*180/PI())</f>
        <v>30.697045086439431</v>
      </c>
      <c r="R219" s="73">
        <f>(-1)*(180*_nn1+(-1)^_nn1*ASIN(-(-1)*SIN(Расчет!D236*PI()/180)/(SQRT(_sinfi^2+(_cosfi*COS(Азимут!H219*PI()/180))^2)))*180/PI()+ACOS((_sinfi/(SQRT(_sinfi^2+(_cosfi*COS(Азимут!H219*PI()/180))^2))))*180/PI())</f>
        <v>37.22340346438267</v>
      </c>
      <c r="S219" s="73">
        <f>(-1)*(180*_nn1+(-1)^_nn1*ASIN(-(-1)*SIN(Расчет!D236*PI()/180)/(SQRT(_sinfi^2+(_cosfi*COS(Азимут!I219*PI()/180))^2)))*180/PI()+ACOS((_sinfi/(SQRT(_sinfi^2+(_cosfi*COS(Азимут!I219*PI()/180))^2))))*180/PI())</f>
        <v>42.39572951101124</v>
      </c>
      <c r="T219" s="73">
        <f>(-1)*(180*_nn1+(-1)^_nn1*ASIN(-(-1)*SIN(Расчет!D236*PI()/180)/(SQRT(_sinfi^2+(_cosfi*COS(Азимут!J219*PI()/180))^2)))*180/PI()+ACOS((_sinfi/(SQRT(_sinfi^2+(_cosfi*COS(Азимут!J219*PI()/180))^2))))*180/PI())</f>
        <v>46.226996427145195</v>
      </c>
      <c r="U219" s="73">
        <f>(-1)*(180*_nn1+(-1)^_nn1*ASIN(-(-1)*SIN(Расчет!D236*PI()/180)/(SQRT(_sinfi^2+(_cosfi*COS(Азимут!K219*PI()/180))^2)))*180/PI()+ACOS((_sinfi/(SQRT(_sinfi^2+(_cosfi*COS(Азимут!K219*PI()/180))^2))))*180/PI())</f>
        <v>48.832791668287314</v>
      </c>
      <c r="V219" s="73">
        <f>(-1)*(180*_nn1+(-1)^_nn1*ASIN(-(-1)*SIN(Расчет!D236*PI()/180)/(SQRT(_sinfi^2+(_cosfi*COS(Азимут!L219*PI()/180))^2)))*180/PI()+ACOS((_sinfi/(SQRT(_sinfi^2+(_cosfi*COS(Азимут!L219*PI()/180))^2))))*180/PI())</f>
        <v>50.338077515248443</v>
      </c>
      <c r="W219" s="110">
        <f>(-1)*(180*_nn1+(-1)^_nn1*ASIN(-(-1)*SIN(Расчет!D236*PI()/180)/(SQRT(_sinfi^2+(_cosfi*COS(Азимут!M219*PI()/180))^2)))*180/PI()+ACOS((_sinfi/(SQRT(_sinfi^2+(_cosfi*COS(Азимут!M219*PI()/180))^2))))*180/PI())</f>
        <v>50.829704944370889</v>
      </c>
    </row>
    <row r="220" spans="1:23">
      <c r="A220" s="46">
        <f>Расчет!A237</f>
        <v>216</v>
      </c>
      <c r="B220" s="3" t="str">
        <f>Расчет!B237</f>
        <v>Август</v>
      </c>
      <c r="C220" s="31">
        <f>Расчет!C237</f>
        <v>4</v>
      </c>
      <c r="D220" s="120">
        <f>Расчет!U237-Расчет!U237/10</f>
        <v>110.76381588034867</v>
      </c>
      <c r="E220" s="59">
        <f>D220-Расчет!U237/10</f>
        <v>98.456725226976602</v>
      </c>
      <c r="F220" s="59">
        <f>E220-Расчет!U237/10</f>
        <v>86.14963457360453</v>
      </c>
      <c r="G220" s="57">
        <f>F220-Расчет!U237/10</f>
        <v>73.842543920232458</v>
      </c>
      <c r="H220" s="57">
        <f>G220-Расчет!U237/10</f>
        <v>61.535453266860387</v>
      </c>
      <c r="I220" s="57">
        <f>H220-Расчет!U237/10</f>
        <v>49.228362613488315</v>
      </c>
      <c r="J220" s="57">
        <f>I220-Расчет!U237/10</f>
        <v>36.921271960116243</v>
      </c>
      <c r="K220" s="57">
        <f>J220-Расчет!U237/10</f>
        <v>24.614181306744168</v>
      </c>
      <c r="L220" s="57">
        <f>K220-Расчет!U237/10</f>
        <v>12.307090653372093</v>
      </c>
      <c r="M220" s="117">
        <f>L220-Расчет!U237/10</f>
        <v>1.7763568394002505E-14</v>
      </c>
      <c r="N220" s="111">
        <f>IF(D220&gt;90,(-1)*(180*_nn2+(-1)^_nn2*ASIN(-(-1)*SIN(Расчет!D237*PI()/180)/(SQRT(_sinfi^2+(_cosfi*COS(Азимут!D220*PI()/180))^2)))*180/PI()-ACOS((_sinfi/(SQRT(_sinfi^2+(_cosfi*COS(Азимут!D220*PI()/180))^2))))*180/PI()),(-1)*(180*_nn1+(-1)^_nn1*ASIN(-(-1)*SIN(Расчет!D237*PI()/180)/(SQRT(_sinfi^2+(_cosfi*COS(Азимут!D220*PI()/180))^2)))*180/PI()+ACOS((_sinfi/(SQRT(_sinfi^2+(_cosfi*COS(Азимут!D220*PI()/180))^2))))*180/PI()))</f>
        <v>6.5493239812161335</v>
      </c>
      <c r="O220" s="74">
        <f>IF(E220&gt;90,(-1)*(180*_nn2+(-1)^_nn2*ASIN(-(-1)*SIN(Расчет!D237*PI()/180)/(SQRT(_sinfi^2+(_cosfi*COS(Азимут!E220*PI()/180))^2)))*180/PI()-ACOS((_sinfi/(SQRT(_sinfi^2+(_cosfi*COS(Азимут!E220*PI()/180))^2))))*180/PI()),(-1)*(180*_nn1+(-1)^_nn1*ASIN(-(-1)*SIN(Расчет!D237*PI()/180)/(SQRT(_sinfi^2+(_cosfi*COS(Азимут!E220*PI()/180))^2)))*180/PI()+ACOS((_sinfi/(SQRT(_sinfi^2+(_cosfi*COS(Азимут!E220*PI()/180))^2))))*180/PI()))</f>
        <v>14.713180633548973</v>
      </c>
      <c r="P220" s="74">
        <f>IF(F220&gt;90,(-1)*(180*_nn2+(-1)^_nn2*ASIN(-(-1)*SIN(Расчет!D237*PI()/180)/(SQRT(_sinfi^2+(_cosfi*COS(Азимут!F220*PI()/180))^2)))*180/PI()-ACOS((_sinfi/(SQRT(_sinfi^2+(_cosfi*COS(Азимут!F220*PI()/180))^2))))*180/PI()),(-1)*(180*_nn1+(-1)^_nn1*ASIN(-(-1)*SIN(Расчет!D237*PI()/180)/(SQRT(_sinfi^2+(_cosfi*COS(Азимут!F220*PI()/180))^2)))*180/PI()+ACOS((_sinfi/(SQRT(_sinfi^2+(_cosfi*COS(Азимут!F220*PI()/180))^2))))*180/PI()))</f>
        <v>22.953144897365121</v>
      </c>
      <c r="Q220" s="73">
        <f>(-1)*(180*_nn1+(-1)^_nn1*ASIN(-(-1)*SIN(Расчет!D237*PI()/180)/(SQRT(_sinfi^2+(_cosfi*COS(Азимут!G220*PI()/180))^2)))*180/PI()+ACOS((_sinfi/(SQRT(_sinfi^2+(_cosfi*COS(Азимут!G220*PI()/180))^2))))*180/PI())</f>
        <v>30.561169186344102</v>
      </c>
      <c r="R220" s="73">
        <f>(-1)*(180*_nn1+(-1)^_nn1*ASIN(-(-1)*SIN(Расчет!D237*PI()/180)/(SQRT(_sinfi^2+(_cosfi*COS(Азимут!H220*PI()/180))^2)))*180/PI()+ACOS((_sinfi/(SQRT(_sinfi^2+(_cosfi*COS(Азимут!H220*PI()/180))^2))))*180/PI())</f>
        <v>37.035923918699211</v>
      </c>
      <c r="S220" s="73">
        <f>(-1)*(180*_nn1+(-1)^_nn1*ASIN(-(-1)*SIN(Расчет!D237*PI()/180)/(SQRT(_sinfi^2+(_cosfi*COS(Азимут!I220*PI()/180))^2)))*180/PI()+ACOS((_sinfi/(SQRT(_sinfi^2+(_cosfi*COS(Азимут!I220*PI()/180))^2))))*180/PI())</f>
        <v>42.169350236474656</v>
      </c>
      <c r="T220" s="73">
        <f>(-1)*(180*_nn1+(-1)^_nn1*ASIN(-(-1)*SIN(Расчет!D237*PI()/180)/(SQRT(_sinfi^2+(_cosfi*COS(Азимут!J220*PI()/180))^2)))*180/PI()+ACOS((_sinfi/(SQRT(_sinfi^2+(_cosfi*COS(Азимут!J220*PI()/180))^2))))*180/PI())</f>
        <v>45.974781285074215</v>
      </c>
      <c r="U220" s="73">
        <f>(-1)*(180*_nn1+(-1)^_nn1*ASIN(-(-1)*SIN(Расчет!D237*PI()/180)/(SQRT(_sinfi^2+(_cosfi*COS(Азимут!K220*PI()/180))^2)))*180/PI()+ACOS((_sinfi/(SQRT(_sinfi^2+(_cosfi*COS(Азимут!K220*PI()/180))^2))))*180/PI())</f>
        <v>48.565141141387102</v>
      </c>
      <c r="V220" s="73">
        <f>(-1)*(180*_nn1+(-1)^_nn1*ASIN(-(-1)*SIN(Расчет!D237*PI()/180)/(SQRT(_sinfi^2+(_cosfi*COS(Азимут!L220*PI()/180))^2)))*180/PI()+ACOS((_sinfi/(SQRT(_sinfi^2+(_cosfi*COS(Азимут!L220*PI()/180))^2))))*180/PI())</f>
        <v>50.062473006213082</v>
      </c>
      <c r="W220" s="110">
        <f>(-1)*(180*_nn1+(-1)^_nn1*ASIN(-(-1)*SIN(Расчет!D237*PI()/180)/(SQRT(_sinfi^2+(_cosfi*COS(Азимут!M220*PI()/180))^2)))*180/PI()+ACOS((_sinfi/(SQRT(_sinfi^2+(_cosfi*COS(Азимут!M220*PI()/180))^2))))*180/PI())</f>
        <v>50.551671266004377</v>
      </c>
    </row>
    <row r="221" spans="1:23">
      <c r="A221" s="46">
        <f>Расчет!A238</f>
        <v>217</v>
      </c>
      <c r="B221" s="3" t="str">
        <f>Расчет!B238</f>
        <v>Август</v>
      </c>
      <c r="C221" s="31">
        <f>Расчет!C238</f>
        <v>5</v>
      </c>
      <c r="D221" s="120">
        <f>Расчет!U238-Расчет!U238/10</f>
        <v>110.24102899809454</v>
      </c>
      <c r="E221" s="59">
        <f>D221-Расчет!U238/10</f>
        <v>97.992025776084034</v>
      </c>
      <c r="F221" s="59">
        <f>E221-Расчет!U238/10</f>
        <v>85.743022554073534</v>
      </c>
      <c r="G221" s="57">
        <f>F221-Расчет!U238/10</f>
        <v>73.494019332063033</v>
      </c>
      <c r="H221" s="57">
        <f>G221-Расчет!U238/10</f>
        <v>61.245016110052532</v>
      </c>
      <c r="I221" s="57">
        <f>H221-Расчет!U238/10</f>
        <v>48.996012888042031</v>
      </c>
      <c r="J221" s="57">
        <f>I221-Расчет!U238/10</f>
        <v>36.747009666031531</v>
      </c>
      <c r="K221" s="57">
        <f>J221-Расчет!U238/10</f>
        <v>24.498006444021026</v>
      </c>
      <c r="L221" s="57">
        <f>K221-Расчет!U238/10</f>
        <v>12.249003222010522</v>
      </c>
      <c r="M221" s="117">
        <f>L221-Расчет!U238/10</f>
        <v>1.7763568394002505E-14</v>
      </c>
      <c r="N221" s="111">
        <f>IF(D221&gt;90,(-1)*(180*_nn2+(-1)^_nn2*ASIN(-(-1)*SIN(Расчет!D238*PI()/180)/(SQRT(_sinfi^2+(_cosfi*COS(Азимут!D221*PI()/180))^2)))*180/PI()-ACOS((_sinfi/(SQRT(_sinfi^2+(_cosfi*COS(Азимут!D221*PI()/180))^2))))*180/PI()),(-1)*(180*_nn1+(-1)^_nn1*ASIN(-(-1)*SIN(Расчет!D238*PI()/180)/(SQRT(_sinfi^2+(_cosfi*COS(Азимут!D221*PI()/180))^2)))*180/PI()+ACOS((_sinfi/(SQRT(_sinfi^2+(_cosfi*COS(Азимут!D221*PI()/180))^2))))*180/PI()))</f>
        <v>6.5480561534575088</v>
      </c>
      <c r="O221" s="74">
        <f>IF(E221&gt;90,(-1)*(180*_nn2+(-1)^_nn2*ASIN(-(-1)*SIN(Расчет!D238*PI()/180)/(SQRT(_sinfi^2+(_cosfi*COS(Азимут!E221*PI()/180))^2)))*180/PI()-ACOS((_sinfi/(SQRT(_sinfi^2+(_cosfi*COS(Азимут!E221*PI()/180))^2))))*180/PI()),(-1)*(180*_nn1+(-1)^_nn1*ASIN(-(-1)*SIN(Расчет!D238*PI()/180)/(SQRT(_sinfi^2+(_cosfi*COS(Азимут!E221*PI()/180))^2)))*180/PI()+ACOS((_sinfi/(SQRT(_sinfi^2+(_cosfi*COS(Азимут!E221*PI()/180))^2))))*180/PI()))</f>
        <v>14.682480693717736</v>
      </c>
      <c r="P221" s="74">
        <f>IF(F221&gt;90,(-1)*(180*_nn2+(-1)^_nn2*ASIN(-(-1)*SIN(Расчет!D238*PI()/180)/(SQRT(_sinfi^2+(_cosfi*COS(Азимут!F221*PI()/180))^2)))*180/PI()-ACOS((_sinfi/(SQRT(_sinfi^2+(_cosfi*COS(Азимут!F221*PI()/180))^2))))*180/PI()),(-1)*(180*_nn1+(-1)^_nn1*ASIN(-(-1)*SIN(Расчет!D238*PI()/180)/(SQRT(_sinfi^2+(_cosfi*COS(Азимут!F221*PI()/180))^2)))*180/PI()+ACOS((_sinfi/(SQRT(_sinfi^2+(_cosfi*COS(Азимут!F221*PI()/180))^2))))*180/PI()))</f>
        <v>22.871764284467048</v>
      </c>
      <c r="Q221" s="73">
        <f>(-1)*(180*_nn1+(-1)^_nn1*ASIN(-(-1)*SIN(Расчет!D238*PI()/180)/(SQRT(_sinfi^2+(_cosfi*COS(Азимут!G221*PI()/180))^2)))*180/PI()+ACOS((_sinfi/(SQRT(_sinfi^2+(_cosfi*COS(Азимут!G221*PI()/180))^2))))*180/PI())</f>
        <v>30.421791706193204</v>
      </c>
      <c r="R221" s="73">
        <f>(-1)*(180*_nn1+(-1)^_nn1*ASIN(-(-1)*SIN(Расчет!D238*PI()/180)/(SQRT(_sinfi^2+(_cosfi*COS(Азимут!H221*PI()/180))^2)))*180/PI()+ACOS((_sinfi/(SQRT(_sinfi^2+(_cosfi*COS(Азимут!H221*PI()/180))^2))))*180/PI())</f>
        <v>36.844599346374878</v>
      </c>
      <c r="S221" s="73">
        <f>(-1)*(180*_nn1+(-1)^_nn1*ASIN(-(-1)*SIN(Расчет!D238*PI()/180)/(SQRT(_sinfi^2+(_cosfi*COS(Азимут!I221*PI()/180))^2)))*180/PI()+ACOS((_sinfi/(SQRT(_sinfi^2+(_cosfi*COS(Азимут!I221*PI()/180))^2))))*180/PI())</f>
        <v>41.938847878011842</v>
      </c>
      <c r="T221" s="73">
        <f>(-1)*(180*_nn1+(-1)^_nn1*ASIN(-(-1)*SIN(Расчет!D238*PI()/180)/(SQRT(_sinfi^2+(_cosfi*COS(Азимут!J221*PI()/180))^2)))*180/PI()+ACOS((_sinfi/(SQRT(_sinfi^2+(_cosfi*COS(Азимут!J221*PI()/180))^2))))*180/PI())</f>
        <v>45.71819732098237</v>
      </c>
      <c r="U221" s="73">
        <f>(-1)*(180*_nn1+(-1)^_nn1*ASIN(-(-1)*SIN(Расчет!D238*PI()/180)/(SQRT(_sinfi^2+(_cosfi*COS(Азимут!K221*PI()/180))^2)))*180/PI()+ACOS((_sinfi/(SQRT(_sinfi^2+(_cosfi*COS(Азимут!K221*PI()/180))^2))))*180/PI())</f>
        <v>48.292925623441874</v>
      </c>
      <c r="V221" s="73">
        <f>(-1)*(180*_nn1+(-1)^_nn1*ASIN(-(-1)*SIN(Расчет!D238*PI()/180)/(SQRT(_sinfi^2+(_cosfi*COS(Азимут!L221*PI()/180))^2)))*180/PI()+ACOS((_sinfi/(SQRT(_sinfi^2+(_cosfi*COS(Азимут!L221*PI()/180))^2))))*180/PI())</f>
        <v>49.78217829987446</v>
      </c>
      <c r="W221" s="110">
        <f>(-1)*(180*_nn1+(-1)^_nn1*ASIN(-(-1)*SIN(Расчет!D238*PI()/180)/(SQRT(_sinfi^2+(_cosfi*COS(Азимут!M221*PI()/180))^2)))*180/PI()+ACOS((_sinfi/(SQRT(_sinfi^2+(_cosfi*COS(Азимут!M221*PI()/180))^2))))*180/PI())</f>
        <v>50.268904605247229</v>
      </c>
    </row>
    <row r="222" spans="1:23">
      <c r="A222" s="46">
        <f>Расчет!A239</f>
        <v>218</v>
      </c>
      <c r="B222" s="3" t="str">
        <f>Расчет!B239</f>
        <v>Август</v>
      </c>
      <c r="C222" s="31">
        <f>Расчет!C239</f>
        <v>6</v>
      </c>
      <c r="D222" s="120">
        <f>Расчет!U239-Расчет!U239/10</f>
        <v>109.71232791620804</v>
      </c>
      <c r="E222" s="59">
        <f>D222-Расчет!U239/10</f>
        <v>97.522069258851587</v>
      </c>
      <c r="F222" s="59">
        <f>E222-Расчет!U239/10</f>
        <v>85.331810601495135</v>
      </c>
      <c r="G222" s="57">
        <f>F222-Расчет!U239/10</f>
        <v>73.141551944138683</v>
      </c>
      <c r="H222" s="57">
        <f>G222-Расчет!U239/10</f>
        <v>60.951293286782231</v>
      </c>
      <c r="I222" s="57">
        <f>H222-Расчет!U239/10</f>
        <v>48.761034629425779</v>
      </c>
      <c r="J222" s="57">
        <f>I222-Расчет!U239/10</f>
        <v>36.570775972069328</v>
      </c>
      <c r="K222" s="57">
        <f>J222-Расчет!U239/10</f>
        <v>24.380517314712879</v>
      </c>
      <c r="L222" s="57">
        <f>K222-Расчет!U239/10</f>
        <v>12.190258657356431</v>
      </c>
      <c r="M222" s="117">
        <f>L222-Расчет!U239/10</f>
        <v>-1.7763568394002505E-14</v>
      </c>
      <c r="N222" s="111">
        <f>IF(D222&gt;90,(-1)*(180*_nn2+(-1)^_nn2*ASIN(-(-1)*SIN(Расчет!D239*PI()/180)/(SQRT(_sinfi^2+(_cosfi*COS(Азимут!D222*PI()/180))^2)))*180/PI()-ACOS((_sinfi/(SQRT(_sinfi^2+(_cosfi*COS(Азимут!D222*PI()/180))^2))))*180/PI()),(-1)*(180*_nn1+(-1)^_nn1*ASIN(-(-1)*SIN(Расчет!D239*PI()/180)/(SQRT(_sinfi^2+(_cosfi*COS(Азимут!D222*PI()/180))^2)))*180/PI()+ACOS((_sinfi/(SQRT(_sinfi^2+(_cosfi*COS(Азимут!D222*PI()/180))^2))))*180/PI()))</f>
        <v>6.5457089627823848</v>
      </c>
      <c r="O222" s="74">
        <f>IF(E222&gt;90,(-1)*(180*_nn2+(-1)^_nn2*ASIN(-(-1)*SIN(Расчет!D239*PI()/180)/(SQRT(_sinfi^2+(_cosfi*COS(Азимут!E222*PI()/180))^2)))*180/PI()-ACOS((_sinfi/(SQRT(_sinfi^2+(_cosfi*COS(Азимут!E222*PI()/180))^2))))*180/PI()),(-1)*(180*_nn1+(-1)^_nn1*ASIN(-(-1)*SIN(Расчет!D239*PI()/180)/(SQRT(_sinfi^2+(_cosfi*COS(Азимут!E222*PI()/180))^2)))*180/PI()+ACOS((_sinfi/(SQRT(_sinfi^2+(_cosfi*COS(Азимут!E222*PI()/180))^2))))*180/PI()))</f>
        <v>14.649625112545408</v>
      </c>
      <c r="P222" s="74">
        <f>IF(F222&gt;90,(-1)*(180*_nn2+(-1)^_nn2*ASIN(-(-1)*SIN(Расчет!D239*PI()/180)/(SQRT(_sinfi^2+(_cosfi*COS(Азимут!F222*PI()/180))^2)))*180/PI()-ACOS((_sinfi/(SQRT(_sinfi^2+(_cosfi*COS(Азимут!F222*PI()/180))^2))))*180/PI()),(-1)*(180*_nn1+(-1)^_nn1*ASIN(-(-1)*SIN(Расчет!D239*PI()/180)/(SQRT(_sinfi^2+(_cosfi*COS(Азимут!F222*PI()/180))^2)))*180/PI()+ACOS((_sinfi/(SQRT(_sinfi^2+(_cosfi*COS(Азимут!F222*PI()/180))^2))))*180/PI()))</f>
        <v>22.7874124021086</v>
      </c>
      <c r="Q222" s="73">
        <f>(-1)*(180*_nn1+(-1)^_nn1*ASIN(-(-1)*SIN(Расчет!D239*PI()/180)/(SQRT(_sinfi^2+(_cosfi*COS(Азимут!G222*PI()/180))^2)))*180/PI()+ACOS((_sinfi/(SQRT(_sinfi^2+(_cosfi*COS(Азимут!G222*PI()/180))^2))))*180/PI())</f>
        <v>30.278944265014246</v>
      </c>
      <c r="R222" s="73">
        <f>(-1)*(180*_nn1+(-1)^_nn1*ASIN(-(-1)*SIN(Расчет!D239*PI()/180)/(SQRT(_sinfi^2+(_cosfi*COS(Азимут!H222*PI()/180))^2)))*180/PI()+ACOS((_sinfi/(SQRT(_sinfi^2+(_cosfi*COS(Азимут!H222*PI()/180))^2))))*180/PI())</f>
        <v>36.649489227177298</v>
      </c>
      <c r="S222" s="73">
        <f>(-1)*(180*_nn1+(-1)^_nn1*ASIN(-(-1)*SIN(Расчет!D239*PI()/180)/(SQRT(_sinfi^2+(_cosfi*COS(Азимут!I222*PI()/180))^2)))*180/PI()+ACOS((_sinfi/(SQRT(_sinfi^2+(_cosfi*COS(Азимут!I222*PI()/180))^2))))*180/PI())</f>
        <v>41.704301034796941</v>
      </c>
      <c r="T222" s="73">
        <f>(-1)*(180*_nn1+(-1)^_nn1*ASIN(-(-1)*SIN(Расчет!D239*PI()/180)/(SQRT(_sinfi^2+(_cosfi*COS(Азимут!J222*PI()/180))^2)))*180/PI()+ACOS((_sinfi/(SQRT(_sinfi^2+(_cosfi*COS(Азимут!J222*PI()/180))^2))))*180/PI())</f>
        <v>45.457334207287573</v>
      </c>
      <c r="U222" s="73">
        <f>(-1)*(180*_nn1+(-1)^_nn1*ASIN(-(-1)*SIN(Расчет!D239*PI()/180)/(SQRT(_sinfi^2+(_cosfi*COS(Азимут!K222*PI()/180))^2)))*180/PI()+ACOS((_sinfi/(SQRT(_sinfi^2+(_cosfi*COS(Азимут!K222*PI()/180))^2))))*180/PI())</f>
        <v>48.016240190367569</v>
      </c>
      <c r="V222" s="73">
        <f>(-1)*(180*_nn1+(-1)^_nn1*ASIN(-(-1)*SIN(Расчет!D239*PI()/180)/(SQRT(_sinfi^2+(_cosfi*COS(Азимут!L222*PI()/180))^2)))*180/PI()+ACOS((_sinfi/(SQRT(_sinfi^2+(_cosfi*COS(Азимут!L222*PI()/180))^2))))*180/PI())</f>
        <v>49.497290616686769</v>
      </c>
      <c r="W222" s="110">
        <f>(-1)*(180*_nn1+(-1)^_nn1*ASIN(-(-1)*SIN(Расчет!D239*PI()/180)/(SQRT(_sinfi^2+(_cosfi*COS(Азимут!M222*PI()/180))^2)))*180/PI()+ACOS((_sinfi/(SQRT(_sinfi^2+(_cosfi*COS(Азимут!M222*PI()/180))^2))))*180/PI())</f>
        <v>49.981502708321244</v>
      </c>
    </row>
    <row r="223" spans="1:23">
      <c r="A223" s="46">
        <f>Расчет!A240</f>
        <v>219</v>
      </c>
      <c r="B223" s="3" t="str">
        <f>Расчет!B240</f>
        <v>Август</v>
      </c>
      <c r="C223" s="31">
        <f>Расчет!C240</f>
        <v>7</v>
      </c>
      <c r="D223" s="120">
        <f>Расчет!U240-Расчет!U240/10</f>
        <v>109.17792619025192</v>
      </c>
      <c r="E223" s="59">
        <f>D223-Расчет!U240/10</f>
        <v>97.047045502446153</v>
      </c>
      <c r="F223" s="59">
        <f>E223-Расчет!U240/10</f>
        <v>84.916164814640382</v>
      </c>
      <c r="G223" s="57">
        <f>F223-Расчет!U240/10</f>
        <v>72.785284126834611</v>
      </c>
      <c r="H223" s="57">
        <f>G223-Расчет!U240/10</f>
        <v>60.65440343902884</v>
      </c>
      <c r="I223" s="57">
        <f>H223-Расчет!U240/10</f>
        <v>48.523522751223069</v>
      </c>
      <c r="J223" s="57">
        <f>I223-Расчет!U240/10</f>
        <v>36.392642063417298</v>
      </c>
      <c r="K223" s="57">
        <f>J223-Расчет!U240/10</f>
        <v>24.261761375611528</v>
      </c>
      <c r="L223" s="57">
        <f>K223-Расчет!U240/10</f>
        <v>12.130880687805758</v>
      </c>
      <c r="M223" s="117">
        <f>L223-Расчет!U240/10</f>
        <v>0</v>
      </c>
      <c r="N223" s="111">
        <f>IF(D223&gt;90,(-1)*(180*_nn2+(-1)^_nn2*ASIN(-(-1)*SIN(Расчет!D240*PI()/180)/(SQRT(_sinfi^2+(_cosfi*COS(Азимут!D223*PI()/180))^2)))*180/PI()-ACOS((_sinfi/(SQRT(_sinfi^2+(_cosfi*COS(Азимут!D223*PI()/180))^2))))*180/PI()),(-1)*(180*_nn1+(-1)^_nn1*ASIN(-(-1)*SIN(Расчет!D240*PI()/180)/(SQRT(_sinfi^2+(_cosfi*COS(Азимут!D223*PI()/180))^2)))*180/PI()+ACOS((_sinfi/(SQRT(_sinfi^2+(_cosfi*COS(Азимут!D223*PI()/180))^2))))*180/PI()))</f>
        <v>6.5422574959507642</v>
      </c>
      <c r="O223" s="74">
        <f>IF(E223&gt;90,(-1)*(180*_nn2+(-1)^_nn2*ASIN(-(-1)*SIN(Расчет!D240*PI()/180)/(SQRT(_sinfi^2+(_cosfi*COS(Азимут!E223*PI()/180))^2)))*180/PI()-ACOS((_sinfi/(SQRT(_sinfi^2+(_cosfi*COS(Азимут!E223*PI()/180))^2))))*180/PI()),(-1)*(180*_nn1+(-1)^_nn1*ASIN(-(-1)*SIN(Расчет!D240*PI()/180)/(SQRT(_sinfi^2+(_cosfi*COS(Азимут!E223*PI()/180))^2)))*180/PI()+ACOS((_sinfi/(SQRT(_sinfi^2+(_cosfi*COS(Азимут!E223*PI()/180))^2))))*180/PI()))</f>
        <v>14.614591936435431</v>
      </c>
      <c r="P223" s="74">
        <f>IF(F223&gt;90,(-1)*(180*_nn2+(-1)^_nn2*ASIN(-(-1)*SIN(Расчет!D240*PI()/180)/(SQRT(_sinfi^2+(_cosfi*COS(Азимут!F223*PI()/180))^2)))*180/PI()-ACOS((_sinfi/(SQRT(_sinfi^2+(_cosfi*COS(Азимут!F223*PI()/180))^2))))*180/PI()),(-1)*(180*_nn1+(-1)^_nn1*ASIN(-(-1)*SIN(Расчет!D240*PI()/180)/(SQRT(_sinfi^2+(_cosfi*COS(Азимут!F223*PI()/180))^2)))*180/PI()+ACOS((_sinfi/(SQRT(_sinfi^2+(_cosfi*COS(Азимут!F223*PI()/180))^2))))*180/PI()))</f>
        <v>22.700092268594176</v>
      </c>
      <c r="Q223" s="73">
        <f>(-1)*(180*_nn1+(-1)^_nn1*ASIN(-(-1)*SIN(Расчет!D240*PI()/180)/(SQRT(_sinfi^2+(_cosfi*COS(Азимут!G223*PI()/180))^2)))*180/PI()+ACOS((_sinfi/(SQRT(_sinfi^2+(_cosfi*COS(Азимут!G223*PI()/180))^2))))*180/PI())</f>
        <v>30.132661479873548</v>
      </c>
      <c r="R223" s="73">
        <f>(-1)*(180*_nn1+(-1)^_nn1*ASIN(-(-1)*SIN(Расчет!D240*PI()/180)/(SQRT(_sinfi^2+(_cosfi*COS(Азимут!H223*PI()/180))^2)))*180/PI()+ACOS((_sinfi/(SQRT(_sinfi^2+(_cosfi*COS(Азимут!H223*PI()/180))^2))))*180/PI())</f>
        <v>36.450654926652248</v>
      </c>
      <c r="S223" s="73">
        <f>(-1)*(180*_nn1+(-1)^_nn1*ASIN(-(-1)*SIN(Расчет!D240*PI()/180)/(SQRT(_sinfi^2+(_cosfi*COS(Азимут!I223*PI()/180))^2)))*180/PI()+ACOS((_sinfi/(SQRT(_sinfi^2+(_cosfi*COS(Азимут!I223*PI()/180))^2))))*180/PI())</f>
        <v>41.465789393485295</v>
      </c>
      <c r="T223" s="73">
        <f>(-1)*(180*_nn1+(-1)^_nn1*ASIN(-(-1)*SIN(Расчет!D240*PI()/180)/(SQRT(_sinfi^2+(_cosfi*COS(Азимут!J223*PI()/180))^2)))*180/PI()+ACOS((_sinfi/(SQRT(_sinfi^2+(_cosfi*COS(Азимут!J223*PI()/180))^2))))*180/PI())</f>
        <v>45.192282310416573</v>
      </c>
      <c r="U223" s="73">
        <f>(-1)*(180*_nn1+(-1)^_nn1*ASIN(-(-1)*SIN(Расчет!D240*PI()/180)/(SQRT(_sinfi^2+(_cosfi*COS(Азимут!K223*PI()/180))^2)))*180/PI()+ACOS((_sinfi/(SQRT(_sinfi^2+(_cosfi*COS(Азимут!K223*PI()/180))^2))))*180/PI())</f>
        <v>47.735180483720313</v>
      </c>
      <c r="V223" s="73">
        <f>(-1)*(180*_nn1+(-1)^_nn1*ASIN(-(-1)*SIN(Расчет!D240*PI()/180)/(SQRT(_sinfi^2+(_cosfi*COS(Азимут!L223*PI()/180))^2)))*180/PI()+ACOS((_sinfi/(SQRT(_sinfi^2+(_cosfi*COS(Азимут!L223*PI()/180))^2))))*180/PI())</f>
        <v>49.207907726773527</v>
      </c>
      <c r="W223" s="110">
        <f>(-1)*(180*_nn1+(-1)^_nn1*ASIN(-(-1)*SIN(Расчет!D240*PI()/180)/(SQRT(_sinfi^2+(_cosfi*COS(Азимут!M223*PI()/180))^2)))*180/PI()+ACOS((_sinfi/(SQRT(_sinfi^2+(_cosfi*COS(Азимут!M223*PI()/180))^2))))*180/PI())</f>
        <v>49.689563875417178</v>
      </c>
    </row>
    <row r="224" spans="1:23">
      <c r="A224" s="46">
        <f>Расчет!A241</f>
        <v>220</v>
      </c>
      <c r="B224" s="3" t="str">
        <f>Расчет!B241</f>
        <v>Август</v>
      </c>
      <c r="C224" s="31">
        <f>Расчет!C241</f>
        <v>8</v>
      </c>
      <c r="D224" s="120">
        <f>Расчет!U241-Расчет!U241/10</f>
        <v>108.6380318473406</v>
      </c>
      <c r="E224" s="59">
        <f>D224-Расчет!U241/10</f>
        <v>96.567139419858307</v>
      </c>
      <c r="F224" s="59">
        <f>E224-Расчет!U241/10</f>
        <v>84.496246992376015</v>
      </c>
      <c r="G224" s="57">
        <f>F224-Расчет!U241/10</f>
        <v>72.425354564893723</v>
      </c>
      <c r="H224" s="57">
        <f>G224-Расчет!U241/10</f>
        <v>60.354462137411431</v>
      </c>
      <c r="I224" s="57">
        <f>H224-Расчет!U241/10</f>
        <v>48.283569709929139</v>
      </c>
      <c r="J224" s="57">
        <f>I224-Расчет!U241/10</f>
        <v>36.212677282446847</v>
      </c>
      <c r="K224" s="57">
        <f>J224-Расчет!U241/10</f>
        <v>24.141784854964559</v>
      </c>
      <c r="L224" s="57">
        <f>K224-Расчет!U241/10</f>
        <v>12.070892427482271</v>
      </c>
      <c r="M224" s="117">
        <f>L224-Расчет!U241/10</f>
        <v>-1.7763568394002505E-14</v>
      </c>
      <c r="N224" s="111">
        <f>IF(D224&gt;90,(-1)*(180*_nn2+(-1)^_nn2*ASIN(-(-1)*SIN(Расчет!D241*PI()/180)/(SQRT(_sinfi^2+(_cosfi*COS(Азимут!D224*PI()/180))^2)))*180/PI()-ACOS((_sinfi/(SQRT(_sinfi^2+(_cosfi*COS(Азимут!D224*PI()/180))^2))))*180/PI()),(-1)*(180*_nn1+(-1)^_nn1*ASIN(-(-1)*SIN(Расчет!D241*PI()/180)/(SQRT(_sinfi^2+(_cosfi*COS(Азимут!D224*PI()/180))^2)))*180/PI()+ACOS((_sinfi/(SQRT(_sinfi^2+(_cosfi*COS(Азимут!D224*PI()/180))^2))))*180/PI()))</f>
        <v>6.5376788941387076</v>
      </c>
      <c r="O224" s="74">
        <f>IF(E224&gt;90,(-1)*(180*_nn2+(-1)^_nn2*ASIN(-(-1)*SIN(Расчет!D241*PI()/180)/(SQRT(_sinfi^2+(_cosfi*COS(Азимут!E224*PI()/180))^2)))*180/PI()-ACOS((_sinfi/(SQRT(_sinfi^2+(_cosfi*COS(Азимут!E224*PI()/180))^2))))*180/PI()),(-1)*(180*_nn1+(-1)^_nn1*ASIN(-(-1)*SIN(Расчет!D241*PI()/180)/(SQRT(_sinfi^2+(_cosfi*COS(Азимут!E224*PI()/180))^2)))*180/PI()+ACOS((_sinfi/(SQRT(_sinfi^2+(_cosfi*COS(Азимут!E224*PI()/180))^2))))*180/PI()))</f>
        <v>14.577362740457232</v>
      </c>
      <c r="P224" s="74">
        <f>IF(F224&gt;90,(-1)*(180*_nn2+(-1)^_nn2*ASIN(-(-1)*SIN(Расчет!D241*PI()/180)/(SQRT(_sinfi^2+(_cosfi*COS(Азимут!F224*PI()/180))^2)))*180/PI()-ACOS((_sinfi/(SQRT(_sinfi^2+(_cosfi*COS(Азимут!F224*PI()/180))^2))))*180/PI()),(-1)*(180*_nn1+(-1)^_nn1*ASIN(-(-1)*SIN(Расчет!D241*PI()/180)/(SQRT(_sinfi^2+(_cosfi*COS(Азимут!F224*PI()/180))^2)))*180/PI()+ACOS((_sinfi/(SQRT(_sinfi^2+(_cosfi*COS(Азимут!F224*PI()/180))^2))))*180/PI()))</f>
        <v>22.609810626526468</v>
      </c>
      <c r="Q224" s="73">
        <f>(-1)*(180*_nn1+(-1)^_nn1*ASIN(-(-1)*SIN(Расчет!D241*PI()/180)/(SQRT(_sinfi^2+(_cosfi*COS(Азимут!G224*PI()/180))^2)))*180/PI()+ACOS((_sinfi/(SQRT(_sinfi^2+(_cosfi*COS(Азимут!G224*PI()/180))^2))))*180/PI())</f>
        <v>29.982980832005978</v>
      </c>
      <c r="R224" s="73">
        <f>(-1)*(180*_nn1+(-1)^_nn1*ASIN(-(-1)*SIN(Расчет!D241*PI()/180)/(SQRT(_sinfi^2+(_cosfi*COS(Азимут!H224*PI()/180))^2)))*180/PI()+ACOS((_sinfi/(SQRT(_sinfi^2+(_cosfi*COS(Азимут!H224*PI()/180))^2))))*180/PI())</f>
        <v>36.248159584195832</v>
      </c>
      <c r="S224" s="73">
        <f>(-1)*(180*_nn1+(-1)^_nn1*ASIN(-(-1)*SIN(Расчет!D241*PI()/180)/(SQRT(_sinfi^2+(_cosfi*COS(Азимут!I224*PI()/180))^2)))*180/PI()+ACOS((_sinfi/(SQRT(_sinfi^2+(_cosfi*COS(Азимут!I224*PI()/180))^2))))*180/PI())</f>
        <v>41.223393641161465</v>
      </c>
      <c r="T224" s="73">
        <f>(-1)*(180*_nn1+(-1)^_nn1*ASIN(-(-1)*SIN(Расчет!D241*PI()/180)/(SQRT(_sinfi^2+(_cosfi*COS(Азимут!J224*PI()/180))^2)))*180/PI()+ACOS((_sinfi/(SQRT(_sinfi^2+(_cosfi*COS(Азимут!J224*PI()/180))^2))))*180/PI())</f>
        <v>44.923132619829573</v>
      </c>
      <c r="U224" s="73">
        <f>(-1)*(180*_nn1+(-1)^_nn1*ASIN(-(-1)*SIN(Расчет!D241*PI()/180)/(SQRT(_sinfi^2+(_cosfi*COS(Азимут!K224*PI()/180))^2)))*180/PI()+ACOS((_sinfi/(SQRT(_sinfi^2+(_cosfi*COS(Азимут!K224*PI()/180))^2))))*180/PI())</f>
        <v>47.449842648357588</v>
      </c>
      <c r="V224" s="73">
        <f>(-1)*(180*_nn1+(-1)^_nn1*ASIN(-(-1)*SIN(Расчет!D241*PI()/180)/(SQRT(_sinfi^2+(_cosfi*COS(Азимут!L224*PI()/180))^2)))*180/PI()+ACOS((_sinfi/(SQRT(_sinfi^2+(_cosfi*COS(Азимут!L224*PI()/180))^2))))*180/PI())</f>
        <v>48.914127891852957</v>
      </c>
      <c r="W224" s="110">
        <f>(-1)*(180*_nn1+(-1)^_nn1*ASIN(-(-1)*SIN(Расчет!D241*PI()/180)/(SQRT(_sinfi^2+(_cosfi*COS(Азимут!M224*PI()/180))^2)))*180/PI()+ACOS((_sinfi/(SQRT(_sinfi^2+(_cosfi*COS(Азимут!M224*PI()/180))^2))))*180/PI())</f>
        <v>49.393186903937902</v>
      </c>
    </row>
    <row r="225" spans="1:23">
      <c r="A225" s="46">
        <f>Расчет!A242</f>
        <v>221</v>
      </c>
      <c r="B225" s="3" t="str">
        <f>Расчет!B242</f>
        <v>Август</v>
      </c>
      <c r="C225" s="31">
        <f>Расчет!C242</f>
        <v>9</v>
      </c>
      <c r="D225" s="120">
        <f>Расчет!U242-Расчет!U242/10</f>
        <v>108.09284747183872</v>
      </c>
      <c r="E225" s="59">
        <f>D225-Расчет!U242/10</f>
        <v>96.082531086078859</v>
      </c>
      <c r="F225" s="59">
        <f>E225-Расчет!U242/10</f>
        <v>84.072214700318995</v>
      </c>
      <c r="G225" s="57">
        <f>F225-Расчет!U242/10</f>
        <v>72.06189831455913</v>
      </c>
      <c r="H225" s="57">
        <f>G225-Расчет!U242/10</f>
        <v>60.051581928799273</v>
      </c>
      <c r="I225" s="57">
        <f>H225-Расчет!U242/10</f>
        <v>48.041265543039415</v>
      </c>
      <c r="J225" s="57">
        <f>I225-Расчет!U242/10</f>
        <v>36.030949157279558</v>
      </c>
      <c r="K225" s="57">
        <f>J225-Расчет!U242/10</f>
        <v>24.020632771519701</v>
      </c>
      <c r="L225" s="57">
        <f>K225-Расчет!U242/10</f>
        <v>12.010316385759841</v>
      </c>
      <c r="M225" s="117">
        <f>L225-Расчет!U242/10</f>
        <v>-1.7763568394002505E-14</v>
      </c>
      <c r="N225" s="111">
        <f>IF(D225&gt;90,(-1)*(180*_nn2+(-1)^_nn2*ASIN(-(-1)*SIN(Расчет!D242*PI()/180)/(SQRT(_sinfi^2+(_cosfi*COS(Азимут!D225*PI()/180))^2)))*180/PI()-ACOS((_sinfi/(SQRT(_sinfi^2+(_cosfi*COS(Азимут!D225*PI()/180))^2))))*180/PI()),(-1)*(180*_nn1+(-1)^_nn1*ASIN(-(-1)*SIN(Расчет!D242*PI()/180)/(SQRT(_sinfi^2+(_cosfi*COS(Азимут!D225*PI()/180))^2)))*180/PI()+ACOS((_sinfi/(SQRT(_sinfi^2+(_cosfi*COS(Азимут!D225*PI()/180))^2))))*180/PI()))</f>
        <v>6.5319523299335174</v>
      </c>
      <c r="O225" s="74">
        <f>IF(E225&gt;90,(-1)*(180*_nn2+(-1)^_nn2*ASIN(-(-1)*SIN(Расчет!D242*PI()/180)/(SQRT(_sinfi^2+(_cosfi*COS(Азимут!E225*PI()/180))^2)))*180/PI()-ACOS((_sinfi/(SQRT(_sinfi^2+(_cosfi*COS(Азимут!E225*PI()/180))^2))))*180/PI()),(-1)*(180*_nn1+(-1)^_nn1*ASIN(-(-1)*SIN(Расчет!D242*PI()/180)/(SQRT(_sinfi^2+(_cosfi*COS(Азимут!E225*PI()/180))^2)))*180/PI()+ACOS((_sinfi/(SQRT(_sinfi^2+(_cosfi*COS(Азимут!E225*PI()/180))^2))))*180/PI()))</f>
        <v>14.537922550465993</v>
      </c>
      <c r="P225" s="74">
        <f>IF(F225&gt;90,(-1)*(180*_nn2+(-1)^_nn2*ASIN(-(-1)*SIN(Расчет!D242*PI()/180)/(SQRT(_sinfi^2+(_cosfi*COS(Азимут!F225*PI()/180))^2)))*180/PI()-ACOS((_sinfi/(SQRT(_sinfi^2+(_cosfi*COS(Азимут!F225*PI()/180))^2))))*180/PI()),(-1)*(180*_nn1+(-1)^_nn1*ASIN(-(-1)*SIN(Расчет!D242*PI()/180)/(SQRT(_sinfi^2+(_cosfi*COS(Азимут!F225*PI()/180))^2)))*180/PI()+ACOS((_sinfi/(SQRT(_sinfi^2+(_cosfi*COS(Азимут!F225*PI()/180))^2))))*180/PI()))</f>
        <v>22.516577814140248</v>
      </c>
      <c r="Q225" s="73">
        <f>(-1)*(180*_nn1+(-1)^_nn1*ASIN(-(-1)*SIN(Расчет!D242*PI()/180)/(SQRT(_sinfi^2+(_cosfi*COS(Азимут!G225*PI()/180))^2)))*180/PI()+ACOS((_sinfi/(SQRT(_sinfi^2+(_cosfi*COS(Азимут!G225*PI()/180))^2))))*180/PI())</f>
        <v>29.829942531518924</v>
      </c>
      <c r="R225" s="73">
        <f>(-1)*(180*_nn1+(-1)^_nn1*ASIN(-(-1)*SIN(Расчет!D242*PI()/180)/(SQRT(_sinfi^2+(_cosfi*COS(Азимут!H225*PI()/180))^2)))*180/PI()+ACOS((_sinfi/(SQRT(_sinfi^2+(_cosfi*COS(Азимут!H225*PI()/180))^2))))*180/PI())</f>
        <v>36.042068002351044</v>
      </c>
      <c r="S225" s="73">
        <f>(-1)*(180*_nn1+(-1)^_nn1*ASIN(-(-1)*SIN(Расчет!D242*PI()/180)/(SQRT(_sinfi^2+(_cosfi*COS(Азимут!I225*PI()/180))^2)))*180/PI()+ACOS((_sinfi/(SQRT(_sinfi^2+(_cosfi*COS(Азимут!I225*PI()/180))^2))))*180/PI())</f>
        <v>40.977195380747247</v>
      </c>
      <c r="T225" s="73">
        <f>(-1)*(180*_nn1+(-1)^_nn1*ASIN(-(-1)*SIN(Расчет!D242*PI()/180)/(SQRT(_sinfi^2+(_cosfi*COS(Азимут!J225*PI()/180))^2)))*180/PI()+ACOS((_sinfi/(SQRT(_sinfi^2+(_cosfi*COS(Азимут!J225*PI()/180))^2))))*180/PI())</f>
        <v>44.649976679863272</v>
      </c>
      <c r="U225" s="73">
        <f>(-1)*(180*_nn1+(-1)^_nn1*ASIN(-(-1)*SIN(Расчет!D242*PI()/180)/(SQRT(_sinfi^2+(_cosfi*COS(Азимут!K225*PI()/180))^2)))*180/PI()+ACOS((_sinfi/(SQRT(_sinfi^2+(_cosfi*COS(Азимут!K225*PI()/180))^2))))*180/PI())</f>
        <v>47.160323272852622</v>
      </c>
      <c r="V225" s="73">
        <f>(-1)*(180*_nn1+(-1)^_nn1*ASIN(-(-1)*SIN(Расчет!D242*PI()/180)/(SQRT(_sinfi^2+(_cosfi*COS(Азимут!L225*PI()/180))^2)))*180/PI()+ACOS((_sinfi/(SQRT(_sinfi^2+(_cosfi*COS(Азимут!L225*PI()/180))^2))))*180/PI())</f>
        <v>48.616049809747949</v>
      </c>
      <c r="W225" s="110">
        <f>(-1)*(180*_nn1+(-1)^_nn1*ASIN(-(-1)*SIN(Расчет!D242*PI()/180)/(SQRT(_sinfi^2+(_cosfi*COS(Азимут!M225*PI()/180))^2)))*180/PI()+ACOS((_sinfi/(SQRT(_sinfi^2+(_cosfi*COS(Азимут!M225*PI()/180))^2))))*180/PI())</f>
        <v>49.092471034248433</v>
      </c>
    </row>
    <row r="226" spans="1:23">
      <c r="A226" s="46">
        <f>Расчет!A243</f>
        <v>222</v>
      </c>
      <c r="B226" s="3" t="str">
        <f>Расчет!B243</f>
        <v>Август</v>
      </c>
      <c r="C226" s="31">
        <f>Расчет!C243</f>
        <v>10</v>
      </c>
      <c r="D226" s="120">
        <f>Расчет!U243-Расчет!U243/10</f>
        <v>107.54257030303354</v>
      </c>
      <c r="E226" s="59">
        <f>D226-Расчет!U243/10</f>
        <v>95.593395824918701</v>
      </c>
      <c r="F226" s="59">
        <f>E226-Расчет!U243/10</f>
        <v>83.64422134680386</v>
      </c>
      <c r="G226" s="57">
        <f>F226-Расчет!U243/10</f>
        <v>71.695046868689019</v>
      </c>
      <c r="H226" s="57">
        <f>G226-Расчет!U243/10</f>
        <v>59.745872390574178</v>
      </c>
      <c r="I226" s="57">
        <f>H226-Расчет!U243/10</f>
        <v>47.796697912459337</v>
      </c>
      <c r="J226" s="57">
        <f>I226-Расчет!U243/10</f>
        <v>35.847523434344495</v>
      </c>
      <c r="K226" s="57">
        <f>J226-Расчет!U243/10</f>
        <v>23.898348956229658</v>
      </c>
      <c r="L226" s="57">
        <f>K226-Расчет!U243/10</f>
        <v>11.94917447811482</v>
      </c>
      <c r="M226" s="117">
        <f>L226-Расчет!U243/10</f>
        <v>-1.7763568394002505E-14</v>
      </c>
      <c r="N226" s="111">
        <f>IF(D226&gt;90,(-1)*(180*_nn2+(-1)^_nn2*ASIN(-(-1)*SIN(Расчет!D243*PI()/180)/(SQRT(_sinfi^2+(_cosfi*COS(Азимут!D226*PI()/180))^2)))*180/PI()-ACOS((_sinfi/(SQRT(_sinfi^2+(_cosfi*COS(Азимут!D226*PI()/180))^2))))*180/PI()),(-1)*(180*_nn1+(-1)^_nn1*ASIN(-(-1)*SIN(Расчет!D243*PI()/180)/(SQRT(_sinfi^2+(_cosfi*COS(Азимут!D226*PI()/180))^2)))*180/PI()+ACOS((_sinfi/(SQRT(_sinfi^2+(_cosfi*COS(Азимут!D226*PI()/180))^2))))*180/PI()))</f>
        <v>6.525058980408204</v>
      </c>
      <c r="O226" s="74">
        <f>IF(E226&gt;90,(-1)*(180*_nn2+(-1)^_nn2*ASIN(-(-1)*SIN(Расчет!D243*PI()/180)/(SQRT(_sinfi^2+(_cosfi*COS(Азимут!E226*PI()/180))^2)))*180/PI()-ACOS((_sinfi/(SQRT(_sinfi^2+(_cosfi*COS(Азимут!E226*PI()/180))^2))))*180/PI()),(-1)*(180*_nn1+(-1)^_nn1*ASIN(-(-1)*SIN(Расчет!D243*PI()/180)/(SQRT(_sinfi^2+(_cosfi*COS(Азимут!E226*PI()/180))^2)))*180/PI()+ACOS((_sinfi/(SQRT(_sinfi^2+(_cosfi*COS(Азимут!E226*PI()/180))^2))))*180/PI()))</f>
        <v>14.496259759266621</v>
      </c>
      <c r="P226" s="74">
        <f>IF(F226&gt;90,(-1)*(180*_nn2+(-1)^_nn2*ASIN(-(-1)*SIN(Расчет!D243*PI()/180)/(SQRT(_sinfi^2+(_cosfi*COS(Азимут!F226*PI()/180))^2)))*180/PI()-ACOS((_sinfi/(SQRT(_sinfi^2+(_cosfi*COS(Азимут!F226*PI()/180))^2))))*180/PI()),(-1)*(180*_nn1+(-1)^_nn1*ASIN(-(-1)*SIN(Расчет!D243*PI()/180)/(SQRT(_sinfi^2+(_cosfi*COS(Азимут!F226*PI()/180))^2)))*180/PI()+ACOS((_sinfi/(SQRT(_sinfi^2+(_cosfi*COS(Азимут!F226*PI()/180))^2))))*180/PI()))</f>
        <v>22.420407632694292</v>
      </c>
      <c r="Q226" s="73">
        <f>(-1)*(180*_nn1+(-1)^_nn1*ASIN(-(-1)*SIN(Расчет!D243*PI()/180)/(SQRT(_sinfi^2+(_cosfi*COS(Азимут!G226*PI()/180))^2)))*180/PI()+ACOS((_sinfi/(SQRT(_sinfi^2+(_cosfi*COS(Азимут!G226*PI()/180))^2))))*180/PI())</f>
        <v>29.673589381620474</v>
      </c>
      <c r="R226" s="73">
        <f>(-1)*(180*_nn1+(-1)^_nn1*ASIN(-(-1)*SIN(Расчет!D243*PI()/180)/(SQRT(_sinfi^2+(_cosfi*COS(Азимут!H226*PI()/180))^2)))*180/PI()+ACOS((_sinfi/(SQRT(_sinfi^2+(_cosfi*COS(Азимут!H226*PI()/180))^2))))*180/PI())</f>
        <v>35.832446537895066</v>
      </c>
      <c r="S226" s="73">
        <f>(-1)*(180*_nn1+(-1)^_nn1*ASIN(-(-1)*SIN(Расчет!D243*PI()/180)/(SQRT(_sinfi^2+(_cosfi*COS(Азимут!I226*PI()/180))^2)))*180/PI()+ACOS((_sinfi/(SQRT(_sinfi^2+(_cosfi*COS(Азимут!I226*PI()/180))^2))))*180/PI())</f>
        <v>40.727277049143254</v>
      </c>
      <c r="T226" s="73">
        <f>(-1)*(180*_nn1+(-1)^_nn1*ASIN(-(-1)*SIN(Расчет!D243*PI()/180)/(SQRT(_sinfi^2+(_cosfi*COS(Азимут!J226*PI()/180))^2)))*180/PI()+ACOS((_sinfi/(SQRT(_sinfi^2+(_cosfi*COS(Азимут!J226*PI()/180))^2))))*180/PI())</f>
        <v>44.372906524508949</v>
      </c>
      <c r="U226" s="73">
        <f>(-1)*(180*_nn1+(-1)^_nn1*ASIN(-(-1)*SIN(Расчет!D243*PI()/180)/(SQRT(_sinfi^2+(_cosfi*COS(Азимут!K226*PI()/180))^2)))*180/PI()+ACOS((_sinfi/(SQRT(_sinfi^2+(_cosfi*COS(Азимут!K226*PI()/180))^2))))*180/PI())</f>
        <v>46.866719332711995</v>
      </c>
      <c r="V226" s="73">
        <f>(-1)*(180*_nn1+(-1)^_nn1*ASIN(-(-1)*SIN(Расчет!D243*PI()/180)/(SQRT(_sinfi^2+(_cosfi*COS(Азимут!L226*PI()/180))^2)))*180/PI()+ACOS((_sinfi/(SQRT(_sinfi^2+(_cosfi*COS(Азимут!L226*PI()/180))^2))))*180/PI())</f>
        <v>48.313772561506369</v>
      </c>
      <c r="W226" s="110">
        <f>(-1)*(180*_nn1+(-1)^_nn1*ASIN(-(-1)*SIN(Расчет!D243*PI()/180)/(SQRT(_sinfi^2+(_cosfi*COS(Азимут!M226*PI()/180))^2)))*180/PI()+ACOS((_sinfi/(SQRT(_sinfi^2+(_cosfi*COS(Азимут!M226*PI()/180))^2))))*180/PI())</f>
        <v>48.787515897953483</v>
      </c>
    </row>
    <row r="227" spans="1:23">
      <c r="A227" s="46">
        <f>Расчет!A244</f>
        <v>223</v>
      </c>
      <c r="B227" s="3" t="str">
        <f>Расчет!B244</f>
        <v>Август</v>
      </c>
      <c r="C227" s="31">
        <f>Расчет!C244</f>
        <v>11</v>
      </c>
      <c r="D227" s="120">
        <f>Расчет!U244-Расчет!U244/10</f>
        <v>106.98739234309889</v>
      </c>
      <c r="E227" s="59">
        <f>D227-Расчет!U244/10</f>
        <v>95.099904304976789</v>
      </c>
      <c r="F227" s="59">
        <f>E227-Расчет!U244/10</f>
        <v>83.212416266854689</v>
      </c>
      <c r="G227" s="57">
        <f>F227-Расчет!U244/10</f>
        <v>71.324928228732588</v>
      </c>
      <c r="H227" s="57">
        <f>G227-Расчет!U244/10</f>
        <v>59.437440190610488</v>
      </c>
      <c r="I227" s="57">
        <f>H227-Расчет!U244/10</f>
        <v>47.549952152488387</v>
      </c>
      <c r="J227" s="57">
        <f>I227-Расчет!U244/10</f>
        <v>35.662464114366287</v>
      </c>
      <c r="K227" s="57">
        <f>J227-Расчет!U244/10</f>
        <v>23.774976076244187</v>
      </c>
      <c r="L227" s="57">
        <f>K227-Расчет!U244/10</f>
        <v>11.887488038122088</v>
      </c>
      <c r="M227" s="117">
        <f>L227-Расчет!U244/10</f>
        <v>0</v>
      </c>
      <c r="N227" s="111">
        <f>IF(D227&gt;90,(-1)*(180*_nn2+(-1)^_nn2*ASIN(-(-1)*SIN(Расчет!D244*PI()/180)/(SQRT(_sinfi^2+(_cosfi*COS(Азимут!D227*PI()/180))^2)))*180/PI()-ACOS((_sinfi/(SQRT(_sinfi^2+(_cosfi*COS(Азимут!D227*PI()/180))^2))))*180/PI()),(-1)*(180*_nn1+(-1)^_nn1*ASIN(-(-1)*SIN(Расчет!D244*PI()/180)/(SQRT(_sinfi^2+(_cosfi*COS(Азимут!D227*PI()/180))^2)))*180/PI()+ACOS((_sinfi/(SQRT(_sinfi^2+(_cosfi*COS(Азимут!D227*PI()/180))^2))))*180/PI()))</f>
        <v>6.5169819967133833</v>
      </c>
      <c r="O227" s="74">
        <f>IF(E227&gt;90,(-1)*(180*_nn2+(-1)^_nn2*ASIN(-(-1)*SIN(Расчет!D244*PI()/180)/(SQRT(_sinfi^2+(_cosfi*COS(Азимут!E227*PI()/180))^2)))*180/PI()-ACOS((_sinfi/(SQRT(_sinfi^2+(_cosfi*COS(Азимут!E227*PI()/180))^2))))*180/PI()),(-1)*(180*_nn1+(-1)^_nn1*ASIN(-(-1)*SIN(Расчет!D244*PI()/180)/(SQRT(_sinfi^2+(_cosfi*COS(Азимут!E227*PI()/180))^2)))*180/PI()+ACOS((_sinfi/(SQRT(_sinfi^2+(_cosfi*COS(Азимут!E227*PI()/180))^2))))*180/PI()))</f>
        <v>14.45236603773759</v>
      </c>
      <c r="P227" s="74">
        <f>IF(F227&gt;90,(-1)*(180*_nn2+(-1)^_nn2*ASIN(-(-1)*SIN(Расчет!D244*PI()/180)/(SQRT(_sinfi^2+(_cosfi*COS(Азимут!F227*PI()/180))^2)))*180/PI()-ACOS((_sinfi/(SQRT(_sinfi^2+(_cosfi*COS(Азимут!F227*PI()/180))^2))))*180/PI()),(-1)*(180*_nn1+(-1)^_nn1*ASIN(-(-1)*SIN(Расчет!D244*PI()/180)/(SQRT(_sinfi^2+(_cosfi*COS(Азимут!F227*PI()/180))^2)))*180/PI()+ACOS((_sinfi/(SQRT(_sinfi^2+(_cosfi*COS(Азимут!F227*PI()/180))^2))))*180/PI()))</f>
        <v>22.321317211000689</v>
      </c>
      <c r="Q227" s="73">
        <f>(-1)*(180*_nn1+(-1)^_nn1*ASIN(-(-1)*SIN(Расчет!D244*PI()/180)/(SQRT(_sinfi^2+(_cosfi*COS(Азимут!G227*PI()/180))^2)))*180/PI()+ACOS((_sinfi/(SQRT(_sinfi^2+(_cosfi*COS(Азимут!G227*PI()/180))^2))))*180/PI())</f>
        <v>29.513966643223512</v>
      </c>
      <c r="R227" s="73">
        <f>(-1)*(180*_nn1+(-1)^_nn1*ASIN(-(-1)*SIN(Расчет!D244*PI()/180)/(SQRT(_sinfi^2+(_cosfi*COS(Азимут!H227*PI()/180))^2)))*180/PI()+ACOS((_sinfi/(SQRT(_sinfi^2+(_cosfi*COS(Азимут!H227*PI()/180))^2))))*180/PI())</f>
        <v>35.619362995208888</v>
      </c>
      <c r="S227" s="73">
        <f>(-1)*(180*_nn1+(-1)^_nn1*ASIN(-(-1)*SIN(Расчет!D244*PI()/180)/(SQRT(_sinfi^2+(_cosfi*COS(Азимут!I227*PI()/180))^2)))*180/PI()+ACOS((_sinfi/(SQRT(_sinfi^2+(_cosfi*COS(Азимут!I227*PI()/180))^2))))*180/PI())</f>
        <v>40.473721838332182</v>
      </c>
      <c r="T227" s="73">
        <f>(-1)*(180*_nn1+(-1)^_nn1*ASIN(-(-1)*SIN(Расчет!D244*PI()/180)/(SQRT(_sinfi^2+(_cosfi*COS(Азимут!J227*PI()/180))^2)))*180/PI()+ACOS((_sinfi/(SQRT(_sinfi^2+(_cosfi*COS(Азимут!J227*PI()/180))^2))))*180/PI())</f>
        <v>44.092014615216783</v>
      </c>
      <c r="U227" s="73">
        <f>(-1)*(180*_nn1+(-1)^_nn1*ASIN(-(-1)*SIN(Расчет!D244*PI()/180)/(SQRT(_sinfi^2+(_cosfi*COS(Азимут!K227*PI()/180))^2)))*180/PI()+ACOS((_sinfi/(SQRT(_sinfi^2+(_cosfi*COS(Азимут!K227*PI()/180))^2))))*180/PI())</f>
        <v>46.569128136429867</v>
      </c>
      <c r="V227" s="73">
        <f>(-1)*(180*_nn1+(-1)^_nn1*ASIN(-(-1)*SIN(Расчет!D244*PI()/180)/(SQRT(_sinfi^2+(_cosfi*COS(Азимут!L227*PI()/180))^2)))*180/PI()+ACOS((_sinfi/(SQRT(_sinfi^2+(_cosfi*COS(Азимут!L227*PI()/180))^2))))*180/PI())</f>
        <v>48.00739556114678</v>
      </c>
      <c r="W227" s="110">
        <f>(-1)*(180*_nn1+(-1)^_nn1*ASIN(-(-1)*SIN(Расчет!D244*PI()/180)/(SQRT(_sinfi^2+(_cosfi*COS(Азимут!M227*PI()/180))^2)))*180/PI()+ACOS((_sinfi/(SQRT(_sinfi^2+(_cosfi*COS(Азимут!M227*PI()/180))^2))))*180/PI())</f>
        <v>48.478421468712611</v>
      </c>
    </row>
    <row r="228" spans="1:23">
      <c r="A228" s="46">
        <f>Расчет!A245</f>
        <v>224</v>
      </c>
      <c r="B228" s="3" t="str">
        <f>Расчет!B245</f>
        <v>Август</v>
      </c>
      <c r="C228" s="31">
        <f>Расчет!C245</f>
        <v>12</v>
      </c>
      <c r="D228" s="120">
        <f>Расчет!U245-Расчет!U245/10</f>
        <v>106.42750047381332</v>
      </c>
      <c r="E228" s="59">
        <f>D228-Расчет!U245/10</f>
        <v>94.602222643389624</v>
      </c>
      <c r="F228" s="16">
        <f>E228-Расчет!U245/10</f>
        <v>82.776944812965922</v>
      </c>
      <c r="G228" s="57">
        <f>F228-Расчет!U245/10</f>
        <v>70.951666982542221</v>
      </c>
      <c r="H228" s="57">
        <f>G228-Расчет!U245/10</f>
        <v>59.12638915211852</v>
      </c>
      <c r="I228" s="57">
        <f>H228-Расчет!U245/10</f>
        <v>47.301111321694819</v>
      </c>
      <c r="J228" s="57">
        <f>I228-Расчет!U245/10</f>
        <v>35.475833491271118</v>
      </c>
      <c r="K228" s="57">
        <f>J228-Расчет!U245/10</f>
        <v>23.650555660847417</v>
      </c>
      <c r="L228" s="57">
        <f>K228-Расчет!U245/10</f>
        <v>11.825277830423714</v>
      </c>
      <c r="M228" s="117">
        <f>L228-Расчет!U245/10</f>
        <v>0</v>
      </c>
      <c r="N228" s="111">
        <f>IF(D228&gt;90,(-1)*(180*_nn2+(-1)^_nn2*ASIN(-(-1)*SIN(Расчет!D245*PI()/180)/(SQRT(_sinfi^2+(_cosfi*COS(Азимут!D228*PI()/180))^2)))*180/PI()-ACOS((_sinfi/(SQRT(_sinfi^2+(_cosfi*COS(Азимут!D228*PI()/180))^2))))*180/PI()),(-1)*(180*_nn1+(-1)^_nn1*ASIN(-(-1)*SIN(Расчет!D245*PI()/180)/(SQRT(_sinfi^2+(_cosfi*COS(Азимут!D228*PI()/180))^2)))*180/PI()+ACOS((_sinfi/(SQRT(_sinfi^2+(_cosfi*COS(Азимут!D228*PI()/180))^2))))*180/PI()))</f>
        <v>6.5077064705992314</v>
      </c>
      <c r="O228" s="74">
        <f>IF(E228&gt;90,(-1)*(180*_nn2+(-1)^_nn2*ASIN(-(-1)*SIN(Расчет!D245*PI()/180)/(SQRT(_sinfi^2+(_cosfi*COS(Азимут!E228*PI()/180))^2)))*180/PI()-ACOS((_sinfi/(SQRT(_sinfi^2+(_cosfi*COS(Азимут!E228*PI()/180))^2))))*180/PI()),(-1)*(180*_nn1+(-1)^_nn1*ASIN(-(-1)*SIN(Расчет!D245*PI()/180)/(SQRT(_sinfi^2+(_cosfi*COS(Азимут!E228*PI()/180))^2)))*180/PI()+ACOS((_sinfi/(SQRT(_sinfi^2+(_cosfi*COS(Азимут!E228*PI()/180))^2))))*180/PI()))</f>
        <v>14.406236241749127</v>
      </c>
      <c r="P228" s="74">
        <f>IF(F228&gt;90,(-1)*(180*_nn2+(-1)^_nn2*ASIN(-(-1)*SIN(Расчет!D245*PI()/180)/(SQRT(_sinfi^2+(_cosfi*COS(Азимут!F228*PI()/180))^2)))*180/PI()-ACOS((_sinfi/(SQRT(_sinfi^2+(_cosfi*COS(Азимут!F228*PI()/180))^2))))*180/PI()),(-1)*(180*_nn1+(-1)^_nn1*ASIN(-(-1)*SIN(Расчет!D245*PI()/180)/(SQRT(_sinfi^2+(_cosfi*COS(Азимут!F228*PI()/180))^2)))*180/PI()+ACOS((_sinfi/(SQRT(_sinfi^2+(_cosfi*COS(Азимут!F228*PI()/180))^2))))*180/PI()))</f>
        <v>22.219326868088302</v>
      </c>
      <c r="Q228" s="73">
        <f>(-1)*(180*_nn1+(-1)^_nn1*ASIN(-(-1)*SIN(Расчет!D245*PI()/180)/(SQRT(_sinfi^2+(_cosfi*COS(Азимут!G228*PI()/180))^2)))*180/PI()+ACOS((_sinfi/(SQRT(_sinfi^2+(_cosfi*COS(Азимут!G228*PI()/180))^2))))*180/PI())</f>
        <v>29.351121900684177</v>
      </c>
      <c r="R228" s="73">
        <f>(-1)*(180*_nn1+(-1)^_nn1*ASIN(-(-1)*SIN(Расчет!D245*PI()/180)/(SQRT(_sinfi^2+(_cosfi*COS(Азимут!H228*PI()/180))^2)))*180/PI()+ACOS((_sinfi/(SQRT(_sinfi^2+(_cosfi*COS(Азимут!H228*PI()/180))^2))))*180/PI())</f>
        <v>35.402886522354578</v>
      </c>
      <c r="S228" s="73">
        <f>(-1)*(180*_nn1+(-1)^_nn1*ASIN(-(-1)*SIN(Расчет!D245*PI()/180)/(SQRT(_sinfi^2+(_cosfi*COS(Азимут!I228*PI()/180))^2)))*180/PI()+ACOS((_sinfi/(SQRT(_sinfi^2+(_cosfi*COS(Азимут!I228*PI()/180))^2))))*180/PI())</f>
        <v>40.216613619632994</v>
      </c>
      <c r="T228" s="73">
        <f>(-1)*(180*_nn1+(-1)^_nn1*ASIN(-(-1)*SIN(Расчет!D245*PI()/180)/(SQRT(_sinfi^2+(_cosfi*COS(Азимут!J228*PI()/180))^2)))*180/PI()+ACOS((_sinfi/(SQRT(_sinfi^2+(_cosfi*COS(Азимут!J228*PI()/180))^2))))*180/PI())</f>
        <v>43.807393781793564</v>
      </c>
      <c r="U228" s="73">
        <f>(-1)*(180*_nn1+(-1)^_nn1*ASIN(-(-1)*SIN(Расчет!D245*PI()/180)/(SQRT(_sinfi^2+(_cosfi*COS(Азимут!K228*PI()/180))^2)))*180/PI()+ACOS((_sinfi/(SQRT(_sinfi^2+(_cosfi*COS(Азимут!K228*PI()/180))^2))))*180/PI())</f>
        <v>46.267647274398854</v>
      </c>
      <c r="V228" s="73">
        <f>(-1)*(180*_nn1+(-1)^_nn1*ASIN(-(-1)*SIN(Расчет!D245*PI()/180)/(SQRT(_sinfi^2+(_cosfi*COS(Азимут!L228*PI()/180))^2)))*180/PI()+ACOS((_sinfi/(SQRT(_sinfi^2+(_cosfi*COS(Азимут!L228*PI()/180))^2))))*180/PI())</f>
        <v>47.697018508034915</v>
      </c>
      <c r="W228" s="110">
        <f>(-1)*(180*_nn1+(-1)^_nn1*ASIN(-(-1)*SIN(Расчет!D245*PI()/180)/(SQRT(_sinfi^2+(_cosfi*COS(Азимут!M228*PI()/180))^2)))*180/PI()+ACOS((_sinfi/(SQRT(_sinfi^2+(_cosfi*COS(Азимут!M228*PI()/180))^2))))*180/PI())</f>
        <v>48.165288015596445</v>
      </c>
    </row>
    <row r="229" spans="1:23">
      <c r="A229" s="46">
        <f>Расчет!A246</f>
        <v>225</v>
      </c>
      <c r="B229" s="3" t="str">
        <f>Расчет!B246</f>
        <v>Август</v>
      </c>
      <c r="C229" s="31">
        <f>Расчет!C246</f>
        <v>13</v>
      </c>
      <c r="D229" s="120">
        <f>Расчет!U246-Расчет!U246/10</f>
        <v>105.86307658063262</v>
      </c>
      <c r="E229" s="59">
        <f>D229-Расчет!U246/10</f>
        <v>94.100512516117888</v>
      </c>
      <c r="F229" s="57">
        <f>E229-Расчет!U246/10</f>
        <v>82.337948451603154</v>
      </c>
      <c r="G229" s="57">
        <f>F229-Расчет!U246/10</f>
        <v>70.57538438708842</v>
      </c>
      <c r="H229" s="57">
        <f>G229-Расчет!U246/10</f>
        <v>58.812820322573685</v>
      </c>
      <c r="I229" s="57">
        <f>H229-Расчет!U246/10</f>
        <v>47.050256258058951</v>
      </c>
      <c r="J229" s="57">
        <f>I229-Расчет!U246/10</f>
        <v>35.287692193544217</v>
      </c>
      <c r="K229" s="57">
        <f>J229-Расчет!U246/10</f>
        <v>23.525128129029483</v>
      </c>
      <c r="L229" s="57">
        <f>K229-Расчет!U246/10</f>
        <v>11.762564064514747</v>
      </c>
      <c r="M229" s="117">
        <f>L229-Расчет!U246/10</f>
        <v>0</v>
      </c>
      <c r="N229" s="111">
        <f>IF(D229&gt;90,(-1)*(180*_nn2+(-1)^_nn2*ASIN(-(-1)*SIN(Расчет!D246*PI()/180)/(SQRT(_sinfi^2+(_cosfi*COS(Азимут!D229*PI()/180))^2)))*180/PI()-ACOS((_sinfi/(SQRT(_sinfi^2+(_cosfi*COS(Азимут!D229*PI()/180))^2))))*180/PI()),(-1)*(180*_nn1+(-1)^_nn1*ASIN(-(-1)*SIN(Расчет!D246*PI()/180)/(SQRT(_sinfi^2+(_cosfi*COS(Азимут!D229*PI()/180))^2)))*180/PI()+ACOS((_sinfi/(SQRT(_sinfi^2+(_cosfi*COS(Азимут!D229*PI()/180))^2))))*180/PI()))</f>
        <v>6.4972193982489728</v>
      </c>
      <c r="O229" s="74">
        <f>IF(E229&gt;90,(-1)*(180*_nn2+(-1)^_nn2*ASIN(-(-1)*SIN(Расчет!D246*PI()/180)/(SQRT(_sinfi^2+(_cosfi*COS(Азимут!E229*PI()/180))^2)))*180/PI()-ACOS((_sinfi/(SQRT(_sinfi^2+(_cosfi*COS(Азимут!E229*PI()/180))^2))))*180/PI()),(-1)*(180*_nn1+(-1)^_nn1*ASIN(-(-1)*SIN(Расчет!D246*PI()/180)/(SQRT(_sinfi^2+(_cosfi*COS(Азимут!E229*PI()/180))^2)))*180/PI()+ACOS((_sinfi/(SQRT(_sinfi^2+(_cosfi*COS(Азимут!E229*PI()/180))^2))))*180/PI()))</f>
        <v>14.357868315670061</v>
      </c>
      <c r="P229" s="73">
        <f>(-1)*(180*_nn1+(-1)^_nn1*ASIN(-(-1)*SIN(Расчет!D246*PI()/180)/(SQRT(_sinfi^2+(_cosfi*COS(Азимут!F229*PI()/180))^2)))*180/PI()+ACOS((_sinfi/(SQRT(_sinfi^2+(_cosfi*COS(Азимут!F229*PI()/180))^2))))*180/PI())</f>
        <v>22.114459974895482</v>
      </c>
      <c r="Q229" s="73">
        <f>(-1)*(180*_nn1+(-1)^_nn1*ASIN(-(-1)*SIN(Расчет!D246*PI()/180)/(SQRT(_sinfi^2+(_cosfi*COS(Азимут!G229*PI()/180))^2)))*180/PI()+ACOS((_sinfi/(SQRT(_sinfi^2+(_cosfi*COS(Азимут!G229*PI()/180))^2))))*180/PI())</f>
        <v>29.18510492934098</v>
      </c>
      <c r="R229" s="73">
        <f>(-1)*(180*_nn1+(-1)^_nn1*ASIN(-(-1)*SIN(Расчет!D246*PI()/180)/(SQRT(_sinfi^2+(_cosfi*COS(Азимут!H229*PI()/180))^2)))*180/PI()+ACOS((_sinfi/(SQRT(_sinfi^2+(_cosfi*COS(Азимут!H229*PI()/180))^2))))*180/PI())</f>
        <v>35.183087510220986</v>
      </c>
      <c r="S229" s="73">
        <f>(-1)*(180*_nn1+(-1)^_nn1*ASIN(-(-1)*SIN(Расчет!D246*PI()/180)/(SQRT(_sinfi^2+(_cosfi*COS(Азимут!I229*PI()/180))^2)))*180/PI()+ACOS((_sinfi/(SQRT(_sinfi^2+(_cosfi*COS(Азимут!I229*PI()/180))^2))))*180/PI())</f>
        <v>39.956036871254952</v>
      </c>
      <c r="T229" s="73">
        <f>(-1)*(180*_nn1+(-1)^_nn1*ASIN(-(-1)*SIN(Расчет!D246*PI()/180)/(SQRT(_sinfi^2+(_cosfi*COS(Азимут!J229*PI()/180))^2)))*180/PI()+ACOS((_sinfi/(SQRT(_sinfi^2+(_cosfi*COS(Азимут!J229*PI()/180))^2))))*180/PI())</f>
        <v>43.519137166439322</v>
      </c>
      <c r="U229" s="73">
        <f>(-1)*(180*_nn1+(-1)^_nn1*ASIN(-(-1)*SIN(Расчет!D246*PI()/180)/(SQRT(_sinfi^2+(_cosfi*COS(Азимут!K229*PI()/180))^2)))*180/PI()+ACOS((_sinfi/(SQRT(_sinfi^2+(_cosfi*COS(Азимут!K229*PI()/180))^2))))*180/PI())</f>
        <v>45.962374570684375</v>
      </c>
      <c r="V229" s="73">
        <f>(-1)*(180*_nn1+(-1)^_nn1*ASIN(-(-1)*SIN(Расчет!D246*PI()/180)/(SQRT(_sinfi^2+(_cosfi*COS(Азимут!L229*PI()/180))^2)))*180/PI()+ACOS((_sinfi/(SQRT(_sinfi^2+(_cosfi*COS(Азимут!L229*PI()/180))^2))))*180/PI())</f>
        <v>47.382741341886288</v>
      </c>
      <c r="W229" s="110">
        <f>(-1)*(180*_nn1+(-1)^_nn1*ASIN(-(-1)*SIN(Расчет!D246*PI()/180)/(SQRT(_sinfi^2+(_cosfi*COS(Азимут!M229*PI()/180))^2)))*180/PI()+ACOS((_sinfi/(SQRT(_sinfi^2+(_cosfi*COS(Азимут!M229*PI()/180))^2))))*180/PI())</f>
        <v>47.848216058977613</v>
      </c>
    </row>
    <row r="230" spans="1:23">
      <c r="A230" s="46">
        <f>Расчет!A247</f>
        <v>226</v>
      </c>
      <c r="B230" s="3" t="str">
        <f>Расчет!B247</f>
        <v>Август</v>
      </c>
      <c r="C230" s="31">
        <f>Расчет!C247</f>
        <v>14</v>
      </c>
      <c r="D230" s="120">
        <f>Расчет!U247-Расчет!U247/10</f>
        <v>105.29429768284788</v>
      </c>
      <c r="E230" s="59">
        <f>D230-Расчет!U247/10</f>
        <v>93.594931273642558</v>
      </c>
      <c r="F230" s="57">
        <f>E230-Расчет!U247/10</f>
        <v>81.895564864437233</v>
      </c>
      <c r="G230" s="57">
        <f>F230-Расчет!U247/10</f>
        <v>70.196198455231908</v>
      </c>
      <c r="H230" s="57">
        <f>G230-Расчет!U247/10</f>
        <v>58.496832046026583</v>
      </c>
      <c r="I230" s="57">
        <f>H230-Расчет!U247/10</f>
        <v>46.797465636821258</v>
      </c>
      <c r="J230" s="57">
        <f>I230-Расчет!U247/10</f>
        <v>35.098099227615933</v>
      </c>
      <c r="K230" s="57">
        <f>J230-Расчет!U247/10</f>
        <v>23.398732818410611</v>
      </c>
      <c r="L230" s="57">
        <f>K230-Расчет!U247/10</f>
        <v>11.69936640920529</v>
      </c>
      <c r="M230" s="117">
        <f>L230-Расчет!U247/10</f>
        <v>-3.1974423109204508E-14</v>
      </c>
      <c r="N230" s="111">
        <f>IF(D230&gt;90,(-1)*(180*_nn2+(-1)^_nn2*ASIN(-(-1)*SIN(Расчет!D247*PI()/180)/(SQRT(_sinfi^2+(_cosfi*COS(Азимут!D230*PI()/180))^2)))*180/PI()-ACOS((_sinfi/(SQRT(_sinfi^2+(_cosfi*COS(Азимут!D230*PI()/180))^2))))*180/PI()),(-1)*(180*_nn1+(-1)^_nn1*ASIN(-(-1)*SIN(Расчет!D247*PI()/180)/(SQRT(_sinfi^2+(_cosfi*COS(Азимут!D230*PI()/180))^2)))*180/PI()+ACOS((_sinfi/(SQRT(_sinfi^2+(_cosfi*COS(Азимут!D230*PI()/180))^2))))*180/PI()))</f>
        <v>6.4855096417823859</v>
      </c>
      <c r="O230" s="74">
        <f>IF(E230&gt;90,(-1)*(180*_nn2+(-1)^_nn2*ASIN(-(-1)*SIN(Расчет!D247*PI()/180)/(SQRT(_sinfi^2+(_cosfi*COS(Азимут!E230*PI()/180))^2)))*180/PI()-ACOS((_sinfi/(SQRT(_sinfi^2+(_cosfi*COS(Азимут!E230*PI()/180))^2))))*180/PI()),(-1)*(180*_nn1+(-1)^_nn1*ASIN(-(-1)*SIN(Расчет!D247*PI()/180)/(SQRT(_sinfi^2+(_cosfi*COS(Азимут!E230*PI()/180))^2)))*180/PI()+ACOS((_sinfi/(SQRT(_sinfi^2+(_cosfi*COS(Азимут!E230*PI()/180))^2))))*180/PI()))</f>
        <v>14.307263193182422</v>
      </c>
      <c r="P230" s="73">
        <f>(-1)*(180*_nn1+(-1)^_nn1*ASIN(-(-1)*SIN(Расчет!D247*PI()/180)/(SQRT(_sinfi^2+(_cosfi*COS(Азимут!F230*PI()/180))^2)))*180/PI()+ACOS((_sinfi/(SQRT(_sinfi^2+(_cosfi*COS(Азимут!F230*PI()/180))^2))))*180/PI())</f>
        <v>22.006742815808167</v>
      </c>
      <c r="Q230" s="73">
        <f>(-1)*(180*_nn1+(-1)^_nn1*ASIN(-(-1)*SIN(Расчет!D247*PI()/180)/(SQRT(_sinfi^2+(_cosfi*COS(Азимут!G230*PI()/180))^2)))*180/PI()+ACOS((_sinfi/(SQRT(_sinfi^2+(_cosfi*COS(Азимут!G230*PI()/180))^2))))*180/PI())</f>
        <v>29.015967565438729</v>
      </c>
      <c r="R230" s="73">
        <f>(-1)*(180*_nn1+(-1)^_nn1*ASIN(-(-1)*SIN(Расчет!D247*PI()/180)/(SQRT(_sinfi^2+(_cosfi*COS(Азимут!H230*PI()/180))^2)))*180/PI()+ACOS((_sinfi/(SQRT(_sinfi^2+(_cosfi*COS(Азимут!H230*PI()/180))^2))))*180/PI())</f>
        <v>34.960037495039074</v>
      </c>
      <c r="S230" s="73">
        <f>(-1)*(180*_nn1+(-1)^_nn1*ASIN(-(-1)*SIN(Расчет!D247*PI()/180)/(SQRT(_sinfi^2+(_cosfi*COS(Азимут!I230*PI()/180))^2)))*180/PI()+ACOS((_sinfi/(SQRT(_sinfi^2+(_cosfi*COS(Азимут!I230*PI()/180))^2))))*180/PI())</f>
        <v>39.692076609266906</v>
      </c>
      <c r="T230" s="73">
        <f>(-1)*(180*_nn1+(-1)^_nn1*ASIN(-(-1)*SIN(Расчет!D247*PI()/180)/(SQRT(_sinfi^2+(_cosfi*COS(Азимут!J230*PI()/180))^2)))*180/PI()+ACOS((_sinfi/(SQRT(_sinfi^2+(_cosfi*COS(Азимут!J230*PI()/180))^2))))*180/PI())</f>
        <v>43.227338170948656</v>
      </c>
      <c r="U230" s="73">
        <f>(-1)*(180*_nn1+(-1)^_nn1*ASIN(-(-1)*SIN(Расчет!D247*PI()/180)/(SQRT(_sinfi^2+(_cosfi*COS(Азимут!K230*PI()/180))^2)))*180/PI()+ACOS((_sinfi/(SQRT(_sinfi^2+(_cosfi*COS(Азимут!K230*PI()/180))^2))))*180/PI())</f>
        <v>45.653408037655936</v>
      </c>
      <c r="V230" s="73">
        <f>(-1)*(180*_nn1+(-1)^_nn1*ASIN(-(-1)*SIN(Расчет!D247*PI()/180)/(SQRT(_sinfi^2+(_cosfi*COS(Азимут!L230*PI()/180))^2)))*180/PI()+ACOS((_sinfi/(SQRT(_sinfi^2+(_cosfi*COS(Азимут!L230*PI()/180))^2))))*180/PI())</f>
        <v>47.064664200384101</v>
      </c>
      <c r="W230" s="110">
        <f>(-1)*(180*_nn1+(-1)^_nn1*ASIN(-(-1)*SIN(Расчет!D247*PI()/180)/(SQRT(_sinfi^2+(_cosfi*COS(Азимут!M230*PI()/180))^2)))*180/PI()+ACOS((_sinfi/(SQRT(_sinfi^2+(_cosfi*COS(Азимут!M230*PI()/180))^2))))*180/PI())</f>
        <v>47.527306328943951</v>
      </c>
    </row>
    <row r="231" spans="1:23">
      <c r="A231" s="46">
        <f>Расчет!A248</f>
        <v>227</v>
      </c>
      <c r="B231" s="3" t="str">
        <f>Расчет!B248</f>
        <v>Август</v>
      </c>
      <c r="C231" s="31">
        <f>Расчет!C248</f>
        <v>15</v>
      </c>
      <c r="D231" s="120">
        <f>Расчет!U248-Расчет!U248/10</f>
        <v>104.72133606868631</v>
      </c>
      <c r="E231" s="59">
        <f>D231-Расчет!U248/10</f>
        <v>93.085632061054497</v>
      </c>
      <c r="F231" s="57">
        <f>E231-Расчет!U248/10</f>
        <v>81.449928053422681</v>
      </c>
      <c r="G231" s="57">
        <f>F231-Расчет!U248/10</f>
        <v>69.814224045790866</v>
      </c>
      <c r="H231" s="57">
        <f>G231-Расчет!U248/10</f>
        <v>58.17852003815905</v>
      </c>
      <c r="I231" s="57">
        <f>H231-Расчет!U248/10</f>
        <v>46.542816030527234</v>
      </c>
      <c r="J231" s="57">
        <f>I231-Расчет!U248/10</f>
        <v>34.907112022895419</v>
      </c>
      <c r="K231" s="57">
        <f>J231-Расчет!U248/10</f>
        <v>23.271408015263606</v>
      </c>
      <c r="L231" s="57">
        <f>K231-Расчет!U248/10</f>
        <v>11.635704007631794</v>
      </c>
      <c r="M231" s="117">
        <f>L231-Расчет!U248/10</f>
        <v>-1.7763568394002505E-14</v>
      </c>
      <c r="N231" s="111">
        <f>IF(D231&gt;90,(-1)*(180*_nn2+(-1)^_nn2*ASIN(-(-1)*SIN(Расчет!D248*PI()/180)/(SQRT(_sinfi^2+(_cosfi*COS(Азимут!D231*PI()/180))^2)))*180/PI()-ACOS((_sinfi/(SQRT(_sinfi^2+(_cosfi*COS(Азимут!D231*PI()/180))^2))))*180/PI()),(-1)*(180*_nn1+(-1)^_nn1*ASIN(-(-1)*SIN(Расчет!D248*PI()/180)/(SQRT(_sinfi^2+(_cosfi*COS(Азимут!D231*PI()/180))^2)))*180/PI()+ACOS((_sinfi/(SQRT(_sinfi^2+(_cosfi*COS(Азимут!D231*PI()/180))^2))))*180/PI()))</f>
        <v>6.4725678887577658</v>
      </c>
      <c r="O231" s="74">
        <f>IF(E231&gt;90,(-1)*(180*_nn2+(-1)^_nn2*ASIN(-(-1)*SIN(Расчет!D248*PI()/180)/(SQRT(_sinfi^2+(_cosfi*COS(Азимут!E231*PI()/180))^2)))*180/PI()-ACOS((_sinfi/(SQRT(_sinfi^2+(_cosfi*COS(Азимут!E231*PI()/180))^2))))*180/PI()),(-1)*(180*_nn1+(-1)^_nn1*ASIN(-(-1)*SIN(Расчет!D248*PI()/180)/(SQRT(_sinfi^2+(_cosfi*COS(Азимут!E231*PI()/180))^2)))*180/PI()+ACOS((_sinfi/(SQRT(_sinfi^2+(_cosfi*COS(Азимут!E231*PI()/180))^2))))*180/PI()))</f>
        <v>14.254424696075461</v>
      </c>
      <c r="P231" s="73">
        <f>(-1)*(180*_nn1+(-1)^_nn1*ASIN(-(-1)*SIN(Расчет!D248*PI()/180)/(SQRT(_sinfi^2+(_cosfi*COS(Азимут!F231*PI()/180))^2)))*180/PI()+ACOS((_sinfi/(SQRT(_sinfi^2+(_cosfi*COS(Азимут!F231*PI()/180))^2))))*180/PI())</f>
        <v>21.896204450766817</v>
      </c>
      <c r="Q231" s="73">
        <f>(-1)*(180*_nn1+(-1)^_nn1*ASIN(-(-1)*SIN(Расчет!D248*PI()/180)/(SQRT(_sinfi^2+(_cosfi*COS(Азимут!G231*PI()/180))^2)))*180/PI()+ACOS((_sinfi/(SQRT(_sinfi^2+(_cosfi*COS(Азимут!G231*PI()/180))^2))))*180/PI())</f>
        <v>28.843763578938592</v>
      </c>
      <c r="R231" s="73">
        <f>(-1)*(180*_nn1+(-1)^_nn1*ASIN(-(-1)*SIN(Расчет!D248*PI()/180)/(SQRT(_sinfi^2+(_cosfi*COS(Азимут!H231*PI()/180))^2)))*180/PI()+ACOS((_sinfi/(SQRT(_sinfi^2+(_cosfi*COS(Азимут!H231*PI()/180))^2))))*180/PI())</f>
        <v>34.733809064513281</v>
      </c>
      <c r="S231" s="73">
        <f>(-1)*(180*_nn1+(-1)^_nn1*ASIN(-(-1)*SIN(Расчет!D248*PI()/180)/(SQRT(_sinfi^2+(_cosfi*COS(Азимут!I231*PI()/180))^2)))*180/PI()+ACOS((_sinfi/(SQRT(_sinfi^2+(_cosfi*COS(Азимут!I231*PI()/180))^2))))*180/PI())</f>
        <v>39.424818322064311</v>
      </c>
      <c r="T231" s="73">
        <f>(-1)*(180*_nn1+(-1)^_nn1*ASIN(-(-1)*SIN(Расчет!D248*PI()/180)/(SQRT(_sinfi^2+(_cosfi*COS(Азимут!J231*PI()/180))^2)))*180/PI()+ACOS((_sinfi/(SQRT(_sinfi^2+(_cosfi*COS(Азимут!J231*PI()/180))^2))))*180/PI())</f>
        <v>42.932090407083336</v>
      </c>
      <c r="U231" s="73">
        <f>(-1)*(180*_nn1+(-1)^_nn1*ASIN(-(-1)*SIN(Расчет!D248*PI()/180)/(SQRT(_sinfi^2+(_cosfi*COS(Азимут!K231*PI()/180))^2)))*180/PI()+ACOS((_sinfi/(SQRT(_sinfi^2+(_cosfi*COS(Азимут!K231*PI()/180))^2))))*180/PI())</f>
        <v>45.340845833459582</v>
      </c>
      <c r="V231" s="73">
        <f>(-1)*(180*_nn1+(-1)^_nn1*ASIN(-(-1)*SIN(Расчет!D248*PI()/180)/(SQRT(_sinfi^2+(_cosfi*COS(Азимут!L231*PI()/180))^2)))*180/PI()+ACOS((_sinfi/(SQRT(_sinfi^2+(_cosfi*COS(Азимут!L231*PI()/180))^2))))*180/PI())</f>
        <v>46.742887379389828</v>
      </c>
      <c r="W231" s="110">
        <f>(-1)*(180*_nn1+(-1)^_nn1*ASIN(-(-1)*SIN(Расчет!D248*PI()/180)/(SQRT(_sinfi^2+(_cosfi*COS(Азимут!M231*PI()/180))^2)))*180/PI()+ACOS((_sinfi/(SQRT(_sinfi^2+(_cosfi*COS(Азимут!M231*PI()/180))^2))))*180/PI())</f>
        <v>47.202659726213938</v>
      </c>
    </row>
    <row r="232" spans="1:23">
      <c r="A232" s="46">
        <f>Расчет!A249</f>
        <v>228</v>
      </c>
      <c r="B232" s="3" t="str">
        <f>Расчет!B249</f>
        <v>Август</v>
      </c>
      <c r="C232" s="31">
        <f>Расчет!C249</f>
        <v>16</v>
      </c>
      <c r="D232" s="120">
        <f>Расчет!U249-Расчет!U249/10</f>
        <v>104.14435943432746</v>
      </c>
      <c r="E232" s="59">
        <f>D232-Расчет!U249/10</f>
        <v>92.572763941624402</v>
      </c>
      <c r="F232" s="57">
        <f>E232-Расчет!U249/10</f>
        <v>81.001168448921348</v>
      </c>
      <c r="G232" s="57">
        <f>F232-Расчет!U249/10</f>
        <v>69.429572956218294</v>
      </c>
      <c r="H232" s="57">
        <f>G232-Расчет!U249/10</f>
        <v>57.85797746351524</v>
      </c>
      <c r="I232" s="57">
        <f>H232-Расчет!U249/10</f>
        <v>46.286381970812187</v>
      </c>
      <c r="J232" s="57">
        <f>I232-Расчет!U249/10</f>
        <v>34.714786478109133</v>
      </c>
      <c r="K232" s="57">
        <f>J232-Расчет!U249/10</f>
        <v>23.143190985406083</v>
      </c>
      <c r="L232" s="57">
        <f>K232-Расчет!U249/10</f>
        <v>11.571595492703032</v>
      </c>
      <c r="M232" s="117">
        <f>L232-Расчет!U249/10</f>
        <v>-1.7763568394002505E-14</v>
      </c>
      <c r="N232" s="111">
        <f>IF(D232&gt;90,(-1)*(180*_nn2+(-1)^_nn2*ASIN(-(-1)*SIN(Расчет!D249*PI()/180)/(SQRT(_sinfi^2+(_cosfi*COS(Азимут!D232*PI()/180))^2)))*180/PI()-ACOS((_sinfi/(SQRT(_sinfi^2+(_cosfi*COS(Азимут!D232*PI()/180))^2))))*180/PI()),(-1)*(180*_nn1+(-1)^_nn1*ASIN(-(-1)*SIN(Расчет!D249*PI()/180)/(SQRT(_sinfi^2+(_cosfi*COS(Азимут!D232*PI()/180))^2)))*180/PI()+ACOS((_sinfi/(SQRT(_sinfi^2+(_cosfi*COS(Азимут!D232*PI()/180))^2))))*180/PI()))</f>
        <v>6.4583866099784757</v>
      </c>
      <c r="O232" s="74">
        <f>IF(E232&gt;90,(-1)*(180*_nn2+(-1)^_nn2*ASIN(-(-1)*SIN(Расчет!D249*PI()/180)/(SQRT(_sinfi^2+(_cosfi*COS(Азимут!E232*PI()/180))^2)))*180/PI()-ACOS((_sinfi/(SQRT(_sinfi^2+(_cosfi*COS(Азимут!E232*PI()/180))^2))))*180/PI()),(-1)*(180*_nn1+(-1)^_nn1*ASIN(-(-1)*SIN(Расчет!D249*PI()/180)/(SQRT(_sinfi^2+(_cosfi*COS(Азимут!E232*PI()/180))^2)))*180/PI()+ACOS((_sinfi/(SQRT(_sinfi^2+(_cosfi*COS(Азимут!E232*PI()/180))^2))))*180/PI()))</f>
        <v>14.199359431626306</v>
      </c>
      <c r="P232" s="73">
        <f>(-1)*(180*_nn1+(-1)^_nn1*ASIN(-(-1)*SIN(Расчет!D249*PI()/180)/(SQRT(_sinfi^2+(_cosfi*COS(Азимут!F232*PI()/180))^2)))*180/PI()+ACOS((_sinfi/(SQRT(_sinfi^2+(_cosfi*COS(Азимут!F232*PI()/180))^2))))*180/PI())</f>
        <v>21.782876578591839</v>
      </c>
      <c r="Q232" s="73">
        <f>(-1)*(180*_nn1+(-1)^_nn1*ASIN(-(-1)*SIN(Расчет!D249*PI()/180)/(SQRT(_sinfi^2+(_cosfi*COS(Азимут!G232*PI()/180))^2)))*180/PI()+ACOS((_sinfi/(SQRT(_sinfi^2+(_cosfi*COS(Азимут!G232*PI()/180))^2))))*180/PI())</f>
        <v>28.668548549644385</v>
      </c>
      <c r="R232" s="73">
        <f>(-1)*(180*_nn1+(-1)^_nn1*ASIN(-(-1)*SIN(Расчет!D249*PI()/180)/(SQRT(_sinfi^2+(_cosfi*COS(Азимут!H232*PI()/180))^2)))*180/PI()+ACOS((_sinfi/(SQRT(_sinfi^2+(_cosfi*COS(Азимут!H232*PI()/180))^2))))*180/PI())</f>
        <v>34.504475767765143</v>
      </c>
      <c r="S232" s="73">
        <f>(-1)*(180*_nn1+(-1)^_nn1*ASIN(-(-1)*SIN(Расчет!D249*PI()/180)/(SQRT(_sinfi^2+(_cosfi*COS(Азимут!I232*PI()/180))^2)))*180/PI()+ACOS((_sinfi/(SQRT(_sinfi^2+(_cosfi*COS(Азимут!I232*PI()/180))^2))))*180/PI())</f>
        <v>39.154347908387393</v>
      </c>
      <c r="T232" s="73">
        <f>(-1)*(180*_nn1+(-1)^_nn1*ASIN(-(-1)*SIN(Расчет!D249*PI()/180)/(SQRT(_sinfi^2+(_cosfi*COS(Азимут!J232*PI()/180))^2)))*180/PI()+ACOS((_sinfi/(SQRT(_sinfi^2+(_cosfi*COS(Азимут!J232*PI()/180))^2))))*180/PI())</f>
        <v>42.633487650107867</v>
      </c>
      <c r="U232" s="73">
        <f>(-1)*(180*_nn1+(-1)^_nn1*ASIN(-(-1)*SIN(Расчет!D249*PI()/180)/(SQRT(_sinfi^2+(_cosfi*COS(Азимут!K232*PI()/180))^2)))*180/PI()+ACOS((_sinfi/(SQRT(_sinfi^2+(_cosfi*COS(Азимут!K232*PI()/180))^2))))*180/PI())</f>
        <v>45.024786222303533</v>
      </c>
      <c r="V232" s="73">
        <f>(-1)*(180*_nn1+(-1)^_nn1*ASIN(-(-1)*SIN(Расчет!D249*PI()/180)/(SQRT(_sinfi^2+(_cosfi*COS(Азимут!L232*PI()/180))^2)))*180/PI()+ACOS((_sinfi/(SQRT(_sinfi^2+(_cosfi*COS(Азимут!L232*PI()/180))^2))))*180/PI())</f>
        <v>46.417511295721539</v>
      </c>
      <c r="W232" s="110">
        <f>(-1)*(180*_nn1+(-1)^_nn1*ASIN(-(-1)*SIN(Расчет!D249*PI()/180)/(SQRT(_sinfi^2+(_cosfi*COS(Азимут!M232*PI()/180))^2)))*180/PI()+ACOS((_sinfi/(SQRT(_sinfi^2+(_cosfi*COS(Азимут!M232*PI()/180))^2))))*180/PI())</f>
        <v>46.874377285528254</v>
      </c>
    </row>
    <row r="233" spans="1:23">
      <c r="A233" s="46">
        <f>Расчет!A250</f>
        <v>229</v>
      </c>
      <c r="B233" s="3" t="str">
        <f>Расчет!B250</f>
        <v>Август</v>
      </c>
      <c r="C233" s="31">
        <f>Расчет!C250</f>
        <v>17</v>
      </c>
      <c r="D233" s="120">
        <f>Расчет!U250-Расчет!U250/10</f>
        <v>103.56353102591763</v>
      </c>
      <c r="E233" s="59">
        <f>D233-Расчет!U250/10</f>
        <v>92.056472023037884</v>
      </c>
      <c r="F233" s="57">
        <f>E233-Расчет!U250/10</f>
        <v>80.549413020158141</v>
      </c>
      <c r="G233" s="57">
        <f>F233-Расчет!U250/10</f>
        <v>69.042354017278399</v>
      </c>
      <c r="H233" s="57">
        <f>G233-Расчет!U250/10</f>
        <v>57.535295014398663</v>
      </c>
      <c r="I233" s="57">
        <f>H233-Расчет!U250/10</f>
        <v>46.028236011518928</v>
      </c>
      <c r="J233" s="57">
        <f>I233-Расчет!U250/10</f>
        <v>34.521177008639192</v>
      </c>
      <c r="K233" s="57">
        <f>J233-Расчет!U250/10</f>
        <v>23.014118005759457</v>
      </c>
      <c r="L233" s="57">
        <f>K233-Расчет!U250/10</f>
        <v>11.50705900287972</v>
      </c>
      <c r="M233" s="117">
        <f>L233-Расчет!U250/10</f>
        <v>-1.7763568394002505E-14</v>
      </c>
      <c r="N233" s="111">
        <f>IF(D233&gt;90,(-1)*(180*_nn2+(-1)^_nn2*ASIN(-(-1)*SIN(Расчет!D250*PI()/180)/(SQRT(_sinfi^2+(_cosfi*COS(Азимут!D233*PI()/180))^2)))*180/PI()-ACOS((_sinfi/(SQRT(_sinfi^2+(_cosfi*COS(Азимут!D233*PI()/180))^2))))*180/PI()),(-1)*(180*_nn1+(-1)^_nn1*ASIN(-(-1)*SIN(Расчет!D250*PI()/180)/(SQRT(_sinfi^2+(_cosfi*COS(Азимут!D233*PI()/180))^2)))*180/PI()+ACOS((_sinfi/(SQRT(_sinfi^2+(_cosfi*COS(Азимут!D233*PI()/180))^2))))*180/PI()))</f>
        <v>6.4429600158866265</v>
      </c>
      <c r="O233" s="74">
        <f>IF(E233&gt;90,(-1)*(180*_nn2+(-1)^_nn2*ASIN(-(-1)*SIN(Расчет!D250*PI()/180)/(SQRT(_sinfi^2+(_cosfi*COS(Азимут!E233*PI()/180))^2)))*180/PI()-ACOS((_sinfi/(SQRT(_sinfi^2+(_cosfi*COS(Азимут!E233*PI()/180))^2))))*180/PI()),(-1)*(180*_nn1+(-1)^_nn1*ASIN(-(-1)*SIN(Расчет!D250*PI()/180)/(SQRT(_sinfi^2+(_cosfi*COS(Азимут!E233*PI()/180))^2)))*180/PI()+ACOS((_sinfi/(SQRT(_sinfi^2+(_cosfi*COS(Азимут!E233*PI()/180))^2))))*180/PI()))</f>
        <v>14.14207668913474</v>
      </c>
      <c r="P233" s="73">
        <f>(-1)*(180*_nn1+(-1)^_nn1*ASIN(-(-1)*SIN(Расчет!D250*PI()/180)/(SQRT(_sinfi^2+(_cosfi*COS(Азимут!F233*PI()/180))^2)))*180/PI()+ACOS((_sinfi/(SQRT(_sinfi^2+(_cosfi*COS(Азимут!F233*PI()/180))^2))))*180/PI())</f>
        <v>21.666793402097994</v>
      </c>
      <c r="Q233" s="73">
        <f>(-1)*(180*_nn1+(-1)^_nn1*ASIN(-(-1)*SIN(Расчет!D250*PI()/180)/(SQRT(_sinfi^2+(_cosfi*COS(Азимут!G233*PI()/180))^2)))*180/PI()+ACOS((_sinfi/(SQRT(_sinfi^2+(_cosfi*COS(Азимут!G233*PI()/180))^2))))*180/PI())</f>
        <v>28.490379747004084</v>
      </c>
      <c r="R233" s="73">
        <f>(-1)*(180*_nn1+(-1)^_nn1*ASIN(-(-1)*SIN(Расчет!D250*PI()/180)/(SQRT(_sinfi^2+(_cosfi*COS(Азимут!H233*PI()/180))^2)))*180/PI()+ACOS((_sinfi/(SQRT(_sinfi^2+(_cosfi*COS(Азимут!H233*PI()/180))^2))))*180/PI())</f>
        <v>34.272112029238741</v>
      </c>
      <c r="S233" s="73">
        <f>(-1)*(180*_nn1+(-1)^_nn1*ASIN(-(-1)*SIN(Расчет!D250*PI()/180)/(SQRT(_sinfi^2+(_cosfi*COS(Азимут!I233*PI()/180))^2)))*180/PI()+ACOS((_sinfi/(SQRT(_sinfi^2+(_cosfi*COS(Азимут!I233*PI()/180))^2))))*180/PI())</f>
        <v>38.880751618917543</v>
      </c>
      <c r="T233" s="73">
        <f>(-1)*(180*_nn1+(-1)^_nn1*ASIN(-(-1)*SIN(Расчет!D250*PI()/180)/(SQRT(_sinfi^2+(_cosfi*COS(Азимут!J233*PI()/180))^2)))*180/PI()+ACOS((_sinfi/(SQRT(_sinfi^2+(_cosfi*COS(Азимут!J233*PI()/180))^2))))*180/PI())</f>
        <v>42.331623795462775</v>
      </c>
      <c r="U233" s="73">
        <f>(-1)*(180*_nn1+(-1)^_nn1*ASIN(-(-1)*SIN(Расчет!D250*PI()/180)/(SQRT(_sinfi^2+(_cosfi*COS(Азимут!K233*PI()/180))^2)))*180/PI()+ACOS((_sinfi/(SQRT(_sinfi^2+(_cosfi*COS(Азимут!K233*PI()/180))^2))))*180/PI())</f>
        <v>44.705327537521612</v>
      </c>
      <c r="V233" s="73">
        <f>(-1)*(180*_nn1+(-1)^_nn1*ASIN(-(-1)*SIN(Расчет!D250*PI()/180)/(SQRT(_sinfi^2+(_cosfi*COS(Азимут!L233*PI()/180))^2)))*180/PI()+ACOS((_sinfi/(SQRT(_sinfi^2+(_cosfi*COS(Азимут!L233*PI()/180))^2))))*180/PI())</f>
        <v>46.088636452463049</v>
      </c>
      <c r="W233" s="110">
        <f>(-1)*(180*_nn1+(-1)^_nn1*ASIN(-(-1)*SIN(Расчет!D250*PI()/180)/(SQRT(_sinfi^2+(_cosfi*COS(Азимут!M233*PI()/180))^2)))*180/PI()+ACOS((_sinfi/(SQRT(_sinfi^2+(_cosfi*COS(Азимут!M233*PI()/180))^2))))*180/PI())</f>
        <v>46.542560141485097</v>
      </c>
    </row>
    <row r="234" spans="1:23">
      <c r="A234" s="46">
        <f>Расчет!A251</f>
        <v>230</v>
      </c>
      <c r="B234" s="3" t="str">
        <f>Расчет!B251</f>
        <v>Август</v>
      </c>
      <c r="C234" s="31">
        <f>Расчет!C251</f>
        <v>18</v>
      </c>
      <c r="D234" s="120">
        <f>Расчет!U251-Расчет!U251/10</f>
        <v>102.97900978376754</v>
      </c>
      <c r="E234" s="59">
        <f>D234-Расчет!U251/10</f>
        <v>91.53689758557114</v>
      </c>
      <c r="F234" s="57">
        <f>E234-Расчет!U251/10</f>
        <v>80.094785387374742</v>
      </c>
      <c r="G234" s="57">
        <f>F234-Расчет!U251/10</f>
        <v>68.652673189178344</v>
      </c>
      <c r="H234" s="57">
        <f>G234-Расчет!U251/10</f>
        <v>57.210560990981946</v>
      </c>
      <c r="I234" s="57">
        <f>H234-Расчет!U251/10</f>
        <v>45.768448792785549</v>
      </c>
      <c r="J234" s="57">
        <f>I234-Расчет!U251/10</f>
        <v>34.326336594589151</v>
      </c>
      <c r="K234" s="57">
        <f>J234-Расчет!U251/10</f>
        <v>22.884224396392757</v>
      </c>
      <c r="L234" s="57">
        <f>K234-Расчет!U251/10</f>
        <v>11.442112198196362</v>
      </c>
      <c r="M234" s="117">
        <f>L234-Расчет!U251/10</f>
        <v>-3.1974423109204508E-14</v>
      </c>
      <c r="N234" s="111">
        <f>IF(D234&gt;90,(-1)*(180*_nn2+(-1)^_nn2*ASIN(-(-1)*SIN(Расчет!D251*PI()/180)/(SQRT(_sinfi^2+(_cosfi*COS(Азимут!D234*PI()/180))^2)))*180/PI()-ACOS((_sinfi/(SQRT(_sinfi^2+(_cosfi*COS(Азимут!D234*PI()/180))^2))))*180/PI()),(-1)*(180*_nn1+(-1)^_nn1*ASIN(-(-1)*SIN(Расчет!D251*PI()/180)/(SQRT(_sinfi^2+(_cosfi*COS(Азимут!D234*PI()/180))^2)))*180/PI()+ACOS((_sinfi/(SQRT(_sinfi^2+(_cosfi*COS(Азимут!D234*PI()/180))^2))))*180/PI()))</f>
        <v>6.4262840118011866</v>
      </c>
      <c r="O234" s="74">
        <f>IF(E234&gt;90,(-1)*(180*_nn2+(-1)^_nn2*ASIN(-(-1)*SIN(Расчет!D251*PI()/180)/(SQRT(_sinfi^2+(_cosfi*COS(Азимут!E234*PI()/180))^2)))*180/PI()-ACOS((_sinfi/(SQRT(_sinfi^2+(_cosfi*COS(Азимут!E234*PI()/180))^2))))*180/PI()),(-1)*(180*_nn1+(-1)^_nn1*ASIN(-(-1)*SIN(Расчет!D251*PI()/180)/(SQRT(_sinfi^2+(_cosfi*COS(Азимут!E234*PI()/180))^2)))*180/PI()+ACOS((_sinfi/(SQRT(_sinfi^2+(_cosfi*COS(Азимут!E234*PI()/180))^2))))*180/PI()))</f>
        <v>14.082588336107108</v>
      </c>
      <c r="P234" s="73">
        <f>(-1)*(180*_nn1+(-1)^_nn1*ASIN(-(-1)*SIN(Расчет!D251*PI()/180)/(SQRT(_sinfi^2+(_cosfi*COS(Азимут!F234*PI()/180))^2)))*180/PI()+ACOS((_sinfi/(SQRT(_sinfi^2+(_cosfi*COS(Азимут!F234*PI()/180))^2))))*180/PI())</f>
        <v>21.547991495498025</v>
      </c>
      <c r="Q234" s="73">
        <f>(-1)*(180*_nn1+(-1)^_nn1*ASIN(-(-1)*SIN(Расчет!D251*PI()/180)/(SQRT(_sinfi^2+(_cosfi*COS(Азимут!G234*PI()/180))^2)))*180/PI()+ACOS((_sinfi/(SQRT(_sinfi^2+(_cosfi*COS(Азимут!G234*PI()/180))^2))))*180/PI())</f>
        <v>28.309316013883404</v>
      </c>
      <c r="R234" s="73">
        <f>(-1)*(180*_nn1+(-1)^_nn1*ASIN(-(-1)*SIN(Расчет!D251*PI()/180)/(SQRT(_sinfi^2+(_cosfi*COS(Азимут!H234*PI()/180))^2)))*180/PI()+ACOS((_sinfi/(SQRT(_sinfi^2+(_cosfi*COS(Азимут!H234*PI()/180))^2))))*180/PI())</f>
        <v>34.036793066676807</v>
      </c>
      <c r="S234" s="73">
        <f>(-1)*(180*_nn1+(-1)^_nn1*ASIN(-(-1)*SIN(Расчет!D251*PI()/180)/(SQRT(_sinfi^2+(_cosfi*COS(Азимут!I234*PI()/180))^2)))*180/PI()+ACOS((_sinfi/(SQRT(_sinfi^2+(_cosfi*COS(Азимут!I234*PI()/180))^2))))*180/PI())</f>
        <v>38.604116001455168</v>
      </c>
      <c r="T234" s="73">
        <f>(-1)*(180*_nn1+(-1)^_nn1*ASIN(-(-1)*SIN(Расчет!D251*PI()/180)/(SQRT(_sinfi^2+(_cosfi*COS(Азимут!J234*PI()/180))^2)))*180/PI()+ACOS((_sinfi/(SQRT(_sinfi^2+(_cosfi*COS(Азимут!J234*PI()/180))^2))))*180/PI())</f>
        <v>42.026592818539058</v>
      </c>
      <c r="U234" s="73">
        <f>(-1)*(180*_nn1+(-1)^_nn1*ASIN(-(-1)*SIN(Расчет!D251*PI()/180)/(SQRT(_sinfi^2+(_cosfi*COS(Азимут!K234*PI()/180))^2)))*180/PI()+ACOS((_sinfi/(SQRT(_sinfi^2+(_cosfi*COS(Азимут!K234*PI()/180))^2))))*180/PI())</f>
        <v>44.382568147369909</v>
      </c>
      <c r="V234" s="73">
        <f>(-1)*(180*_nn1+(-1)^_nn1*ASIN(-(-1)*SIN(Расчет!D251*PI()/180)/(SQRT(_sinfi^2+(_cosfi*COS(Азимут!L234*PI()/180))^2)))*180/PI()+ACOS((_sinfi/(SQRT(_sinfi^2+(_cosfi*COS(Азимут!L234*PI()/180))^2))))*180/PI())</f>
        <v>45.75636340676644</v>
      </c>
      <c r="W234" s="110">
        <f>(-1)*(180*_nn1+(-1)^_nn1*ASIN(-(-1)*SIN(Расчет!D251*PI()/180)/(SQRT(_sinfi^2+(_cosfi*COS(Азимут!M234*PI()/180))^2)))*180/PI()+ACOS((_sinfi/(SQRT(_sinfi^2+(_cosfi*COS(Азимут!M234*PI()/180))^2))))*180/PI())</f>
        <v>46.207309496781761</v>
      </c>
    </row>
    <row r="235" spans="1:23">
      <c r="A235" s="46">
        <f>Расчет!A252</f>
        <v>231</v>
      </c>
      <c r="B235" s="3" t="str">
        <f>Расчет!B252</f>
        <v>Август</v>
      </c>
      <c r="C235" s="31">
        <f>Расчет!C252</f>
        <v>19</v>
      </c>
      <c r="D235" s="120">
        <f>Расчет!U252-Расчет!U252/10</f>
        <v>102.39095048801197</v>
      </c>
      <c r="E235" s="59">
        <f>D235-Расчет!U252/10</f>
        <v>91.01417821156619</v>
      </c>
      <c r="F235" s="57">
        <f>E235-Расчет!U252/10</f>
        <v>79.637405935120412</v>
      </c>
      <c r="G235" s="57">
        <f>F235-Расчет!U252/10</f>
        <v>68.260633658674635</v>
      </c>
      <c r="H235" s="57">
        <f>G235-Расчет!U252/10</f>
        <v>56.883861382228858</v>
      </c>
      <c r="I235" s="57">
        <f>H235-Расчет!U252/10</f>
        <v>45.507089105783081</v>
      </c>
      <c r="J235" s="57">
        <f>I235-Расчет!U252/10</f>
        <v>34.130316829337303</v>
      </c>
      <c r="K235" s="57">
        <f>J235-Расчет!U252/10</f>
        <v>22.75354455289153</v>
      </c>
      <c r="L235" s="57">
        <f>K235-Расчет!U252/10</f>
        <v>11.376772276445756</v>
      </c>
      <c r="M235" s="117">
        <f>L235-Расчет!U252/10</f>
        <v>-1.7763568394002505E-14</v>
      </c>
      <c r="N235" s="111">
        <f>IF(D235&gt;90,(-1)*(180*_nn2+(-1)^_nn2*ASIN(-(-1)*SIN(Расчет!D252*PI()/180)/(SQRT(_sinfi^2+(_cosfi*COS(Азимут!D235*PI()/180))^2)))*180/PI()-ACOS((_sinfi/(SQRT(_sinfi^2+(_cosfi*COS(Азимут!D235*PI()/180))^2))))*180/PI()),(-1)*(180*_nn1+(-1)^_nn1*ASIN(-(-1)*SIN(Расчет!D252*PI()/180)/(SQRT(_sinfi^2+(_cosfi*COS(Азимут!D235*PI()/180))^2)))*180/PI()+ACOS((_sinfi/(SQRT(_sinfi^2+(_cosfi*COS(Азимут!D235*PI()/180))^2))))*180/PI()))</f>
        <v>6.4083561522414811</v>
      </c>
      <c r="O235" s="74">
        <f>IF(E235&gt;90,(-1)*(180*_nn2+(-1)^_nn2*ASIN(-(-1)*SIN(Расчет!D252*PI()/180)/(SQRT(_sinfi^2+(_cosfi*COS(Азимут!E235*PI()/180))^2)))*180/PI()-ACOS((_sinfi/(SQRT(_sinfi^2+(_cosfi*COS(Азимут!E235*PI()/180))^2))))*180/PI()),(-1)*(180*_nn1+(-1)^_nn1*ASIN(-(-1)*SIN(Расчет!D252*PI()/180)/(SQRT(_sinfi^2+(_cosfi*COS(Азимут!E235*PI()/180))^2)))*180/PI()+ACOS((_sinfi/(SQRT(_sinfi^2+(_cosfi*COS(Азимут!E235*PI()/180))^2))))*180/PI()))</f>
        <v>14.020908714565195</v>
      </c>
      <c r="P235" s="73">
        <f>(-1)*(180*_nn1+(-1)^_nn1*ASIN(-(-1)*SIN(Расчет!D252*PI()/180)/(SQRT(_sinfi^2+(_cosfi*COS(Азимут!F235*PI()/180))^2)))*180/PI()+ACOS((_sinfi/(SQRT(_sinfi^2+(_cosfi*COS(Азимут!F235*PI()/180))^2))))*180/PI())</f>
        <v>21.42650967453136</v>
      </c>
      <c r="Q235" s="73">
        <f>(-1)*(180*_nn1+(-1)^_nn1*ASIN(-(-1)*SIN(Расчет!D252*PI()/180)/(SQRT(_sinfi^2+(_cosfi*COS(Азимут!G235*PI()/180))^2)))*180/PI()+ACOS((_sinfi/(SQRT(_sinfi^2+(_cosfi*COS(Азимут!G235*PI()/180))^2))))*180/PI())</f>
        <v>28.125417654549381</v>
      </c>
      <c r="R235" s="73">
        <f>(-1)*(180*_nn1+(-1)^_nn1*ASIN(-(-1)*SIN(Расчет!D252*PI()/180)/(SQRT(_sinfi^2+(_cosfi*COS(Азимут!H235*PI()/180))^2)))*180/PI()+ACOS((_sinfi/(SQRT(_sinfi^2+(_cosfi*COS(Азимут!H235*PI()/180))^2))))*180/PI())</f>
        <v>33.798594813237713</v>
      </c>
      <c r="S235" s="73">
        <f>(-1)*(180*_nn1+(-1)^_nn1*ASIN(-(-1)*SIN(Расчет!D252*PI()/180)/(SQRT(_sinfi^2+(_cosfi*COS(Азимут!I235*PI()/180))^2)))*180/PI()+ACOS((_sinfi/(SQRT(_sinfi^2+(_cosfi*COS(Азимут!I235*PI()/180))^2))))*180/PI())</f>
        <v>38.324527849662189</v>
      </c>
      <c r="T235" s="73">
        <f>(-1)*(180*_nn1+(-1)^_nn1*ASIN(-(-1)*SIN(Расчет!D252*PI()/180)/(SQRT(_sinfi^2+(_cosfi*COS(Азимут!J235*PI()/180))^2)))*180/PI()+ACOS((_sinfi/(SQRT(_sinfi^2+(_cosfi*COS(Азимут!J235*PI()/180))^2))))*180/PI())</f>
        <v>41.718488737504543</v>
      </c>
      <c r="U235" s="73">
        <f>(-1)*(180*_nn1+(-1)^_nn1*ASIN(-(-1)*SIN(Расчет!D252*PI()/180)/(SQRT(_sinfi^2+(_cosfi*COS(Азимут!K235*PI()/180))^2)))*180/PI()+ACOS((_sinfi/(SQRT(_sinfi^2+(_cosfi*COS(Азимут!K235*PI()/180))^2))))*180/PI())</f>
        <v>44.056606423504832</v>
      </c>
      <c r="V235" s="73">
        <f>(-1)*(180*_nn1+(-1)^_nn1*ASIN(-(-1)*SIN(Расчет!D252*PI()/180)/(SQRT(_sinfi^2+(_cosfi*COS(Азимут!L235*PI()/180))^2)))*180/PI()+ACOS((_sinfi/(SQRT(_sinfi^2+(_cosfi*COS(Азимут!L235*PI()/180))^2))))*180/PI())</f>
        <v>45.420792740099671</v>
      </c>
      <c r="W235" s="110">
        <f>(-1)*(180*_nn1+(-1)^_nn1*ASIN(-(-1)*SIN(Расчет!D252*PI()/180)/(SQRT(_sinfi^2+(_cosfi*COS(Азимут!M235*PI()/180))^2)))*180/PI()+ACOS((_sinfi/(SQRT(_sinfi^2+(_cosfi*COS(Азимут!M235*PI()/180))^2))))*180/PI())</f>
        <v>45.868726592820082</v>
      </c>
    </row>
    <row r="236" spans="1:23">
      <c r="A236" s="46">
        <f>Расчет!A253</f>
        <v>232</v>
      </c>
      <c r="B236" s="3" t="str">
        <f>Расчет!B253</f>
        <v>Август</v>
      </c>
      <c r="C236" s="31">
        <f>Расчет!C253</f>
        <v>20</v>
      </c>
      <c r="D236" s="120">
        <f>Расчет!U253-Расчет!U253/10</f>
        <v>101.79950390509784</v>
      </c>
      <c r="E236" s="59">
        <f>D236-Расчет!U253/10</f>
        <v>90.488447915642524</v>
      </c>
      <c r="F236" s="57">
        <f>E236-Расчет!U253/10</f>
        <v>79.177391926187212</v>
      </c>
      <c r="G236" s="57">
        <f>F236-Расчет!U253/10</f>
        <v>67.8663359367319</v>
      </c>
      <c r="H236" s="57">
        <f>G236-Расчет!U253/10</f>
        <v>56.555279947276588</v>
      </c>
      <c r="I236" s="57">
        <f>H236-Расчет!U253/10</f>
        <v>45.244223957821276</v>
      </c>
      <c r="J236" s="57">
        <f>I236-Расчет!U253/10</f>
        <v>33.933167968365964</v>
      </c>
      <c r="K236" s="57">
        <f>J236-Расчет!U253/10</f>
        <v>22.622111978910649</v>
      </c>
      <c r="L236" s="57">
        <f>K236-Расчет!U253/10</f>
        <v>11.311055989455333</v>
      </c>
      <c r="M236" s="117">
        <f>L236-Расчет!U253/10</f>
        <v>1.7763568394002505E-14</v>
      </c>
      <c r="N236" s="111">
        <f>IF(D236&gt;90,(-1)*(180*_nn2+(-1)^_nn2*ASIN(-(-1)*SIN(Расчет!D253*PI()/180)/(SQRT(_sinfi^2+(_cosfi*COS(Азимут!D236*PI()/180))^2)))*180/PI()-ACOS((_sinfi/(SQRT(_sinfi^2+(_cosfi*COS(Азимут!D236*PI()/180))^2))))*180/PI()),(-1)*(180*_nn1+(-1)^_nn1*ASIN(-(-1)*SIN(Расчет!D253*PI()/180)/(SQRT(_sinfi^2+(_cosfi*COS(Азимут!D236*PI()/180))^2)))*180/PI()+ACOS((_sinfi/(SQRT(_sinfi^2+(_cosfi*COS(Азимут!D236*PI()/180))^2))))*180/PI()))</f>
        <v>6.3891755945514319</v>
      </c>
      <c r="O236" s="74">
        <f>IF(E236&gt;90,(-1)*(180*_nn2+(-1)^_nn2*ASIN(-(-1)*SIN(Расчет!D253*PI()/180)/(SQRT(_sinfi^2+(_cosfi*COS(Азимут!E236*PI()/180))^2)))*180/PI()-ACOS((_sinfi/(SQRT(_sinfi^2+(_cosfi*COS(Азимут!E236*PI()/180))^2))))*180/PI()),(-1)*(180*_nn1+(-1)^_nn1*ASIN(-(-1)*SIN(Расчет!D253*PI()/180)/(SQRT(_sinfi^2+(_cosfi*COS(Азимут!E236*PI()/180))^2)))*180/PI()+ACOS((_sinfi/(SQRT(_sinfi^2+(_cosfi*COS(Азимут!E236*PI()/180))^2))))*180/PI()))</f>
        <v>13.957054537874114</v>
      </c>
      <c r="P236" s="73">
        <f>(-1)*(180*_nn1+(-1)^_nn1*ASIN(-(-1)*SIN(Расчет!D253*PI()/180)/(SQRT(_sinfi^2+(_cosfi*COS(Азимут!F236*PI()/180))^2)))*180/PI()+ACOS((_sinfi/(SQRT(_sinfi^2+(_cosfi*COS(Азимут!F236*PI()/180))^2))))*180/PI())</f>
        <v>21.302388869685416</v>
      </c>
      <c r="Q236" s="73">
        <f>(-1)*(180*_nn1+(-1)^_nn1*ASIN(-(-1)*SIN(Расчет!D253*PI()/180)/(SQRT(_sinfi^2+(_cosfi*COS(Азимут!G236*PI()/180))^2)))*180/PI()+ACOS((_sinfi/(SQRT(_sinfi^2+(_cosfi*COS(Азимут!G236*PI()/180))^2))))*180/PI())</f>
        <v>27.938746327050012</v>
      </c>
      <c r="R236" s="73">
        <f>(-1)*(180*_nn1+(-1)^_nn1*ASIN(-(-1)*SIN(Расчет!D253*PI()/180)/(SQRT(_sinfi^2+(_cosfi*COS(Азимут!H236*PI()/180))^2)))*180/PI()+ACOS((_sinfi/(SQRT(_sinfi^2+(_cosfi*COS(Азимут!H236*PI()/180))^2))))*180/PI())</f>
        <v>33.557593843790613</v>
      </c>
      <c r="S236" s="73">
        <f>(-1)*(180*_nn1+(-1)^_nn1*ASIN(-(-1)*SIN(Расчет!D253*PI()/180)/(SQRT(_sinfi^2+(_cosfi*COS(Азимут!I236*PI()/180))^2)))*180/PI()+ACOS((_sinfi/(SQRT(_sinfi^2+(_cosfi*COS(Азимут!I236*PI()/180))^2))))*180/PI())</f>
        <v>38.042074155332074</v>
      </c>
      <c r="T236" s="73">
        <f>(-1)*(180*_nn1+(-1)^_nn1*ASIN(-(-1)*SIN(Расчет!D253*PI()/180)/(SQRT(_sinfi^2+(_cosfi*COS(Азимут!J236*PI()/180))^2)))*180/PI()+ACOS((_sinfi/(SQRT(_sinfi^2+(_cosfi*COS(Азимут!J236*PI()/180))^2))))*180/PI())</f>
        <v>41.40740557912261</v>
      </c>
      <c r="U236" s="73">
        <f>(-1)*(180*_nn1+(-1)^_nn1*ASIN(-(-1)*SIN(Расчет!D253*PI()/180)/(SQRT(_sinfi^2+(_cosfi*COS(Азимут!K236*PI()/180))^2)))*180/PI()+ACOS((_sinfi/(SQRT(_sinfi^2+(_cosfi*COS(Азимут!K236*PI()/180))^2))))*180/PI())</f>
        <v>43.727540712085101</v>
      </c>
      <c r="V236" s="73">
        <f>(-1)*(180*_nn1+(-1)^_nn1*ASIN(-(-1)*SIN(Расчет!D253*PI()/180)/(SQRT(_sinfi^2+(_cosfi*COS(Азимут!L236*PI()/180))^2)))*180/PI()+ACOS((_sinfi/(SQRT(_sinfi^2+(_cosfi*COS(Азимут!L236*PI()/180))^2))))*180/PI())</f>
        <v>45.082025030891231</v>
      </c>
      <c r="W236" s="110">
        <f>(-1)*(180*_nn1+(-1)^_nn1*ASIN(-(-1)*SIN(Расчет!D253*PI()/180)/(SQRT(_sinfi^2+(_cosfi*COS(Азимут!M236*PI()/180))^2)))*180/PI()+ACOS((_sinfi/(SQRT(_sinfi^2+(_cosfi*COS(Азимут!M236*PI()/180))^2))))*180/PI())</f>
        <v>45.526912682628648</v>
      </c>
    </row>
    <row r="237" spans="1:23">
      <c r="A237" s="46">
        <f>Расчет!A254</f>
        <v>233</v>
      </c>
      <c r="B237" s="3" t="str">
        <f>Расчет!B254</f>
        <v>Август</v>
      </c>
      <c r="C237" s="31">
        <f>Расчет!C254</f>
        <v>21</v>
      </c>
      <c r="D237" s="120">
        <f>Расчет!U254-Расчет!U254/10</f>
        <v>101.20481693454711</v>
      </c>
      <c r="E237" s="59">
        <f>D237-Расчет!U254/10</f>
        <v>89.959837275152992</v>
      </c>
      <c r="F237" s="57">
        <f>E237-Расчет!U254/10</f>
        <v>78.714857615758874</v>
      </c>
      <c r="G237" s="57">
        <f>F237-Расчет!U254/10</f>
        <v>67.469877956364755</v>
      </c>
      <c r="H237" s="57">
        <f>G237-Расчет!U254/10</f>
        <v>56.224898296970636</v>
      </c>
      <c r="I237" s="57">
        <f>H237-Расчет!U254/10</f>
        <v>44.979918637576517</v>
      </c>
      <c r="J237" s="57">
        <f>I237-Расчет!U254/10</f>
        <v>33.734938978182399</v>
      </c>
      <c r="K237" s="57">
        <f>J237-Расчет!U254/10</f>
        <v>22.489959318788276</v>
      </c>
      <c r="L237" s="57">
        <f>K237-Расчет!U254/10</f>
        <v>11.244979659394154</v>
      </c>
      <c r="M237" s="117">
        <f>L237-Расчет!U254/10</f>
        <v>3.1974423109204508E-14</v>
      </c>
      <c r="N237" s="111">
        <f>IF(D237&gt;90,(-1)*(180*_nn2+(-1)^_nn2*ASIN(-(-1)*SIN(Расчет!D254*PI()/180)/(SQRT(_sinfi^2+(_cosfi*COS(Азимут!D237*PI()/180))^2)))*180/PI()-ACOS((_sinfi/(SQRT(_sinfi^2+(_cosfi*COS(Азимут!D237*PI()/180))^2))))*180/PI()),(-1)*(180*_nn1+(-1)^_nn1*ASIN(-(-1)*SIN(Расчет!D254*PI()/180)/(SQRT(_sinfi^2+(_cosfi*COS(Азимут!D237*PI()/180))^2)))*180/PI()+ACOS((_sinfi/(SQRT(_sinfi^2+(_cosfi*COS(Азимут!D237*PI()/180))^2))))*180/PI()))</f>
        <v>6.3687430520255077</v>
      </c>
      <c r="O237" s="74">
        <f>IF(E237&gt;90,(-1)*(180*_nn2+(-1)^_nn2*ASIN(-(-1)*SIN(Расчет!D254*PI()/180)/(SQRT(_sinfi^2+(_cosfi*COS(Азимут!E237*PI()/180))^2)))*180/PI()-ACOS((_sinfi/(SQRT(_sinfi^2+(_cosfi*COS(Азимут!E237*PI()/180))^2))))*180/PI()),(-1)*(180*_nn1+(-1)^_nn1*ASIN(-(-1)*SIN(Расчет!D254*PI()/180)/(SQRT(_sinfi^2+(_cosfi*COS(Азимут!E237*PI()/180))^2)))*180/PI()+ACOS((_sinfi/(SQRT(_sinfi^2+(_cosfi*COS(Азимут!E237*PI()/180))^2))))*180/PI()))</f>
        <v>13.891044788463745</v>
      </c>
      <c r="P237" s="73">
        <f>(-1)*(180*_nn1+(-1)^_nn1*ASIN(-(-1)*SIN(Расчет!D254*PI()/180)/(SQRT(_sinfi^2+(_cosfi*COS(Азимут!F237*PI()/180))^2)))*180/PI()+ACOS((_sinfi/(SQRT(_sinfi^2+(_cosfi*COS(Азимут!F237*PI()/180))^2))))*180/PI())</f>
        <v>21.17567200282798</v>
      </c>
      <c r="Q237" s="73">
        <f>(-1)*(180*_nn1+(-1)^_nn1*ASIN(-(-1)*SIN(Расчет!D254*PI()/180)/(SQRT(_sinfi^2+(_cosfi*COS(Азимут!G237*PI()/180))^2)))*180/PI()+ACOS((_sinfi/(SQRT(_sinfi^2+(_cosfi*COS(Азимут!G237*PI()/180))^2))))*180/PI())</f>
        <v>27.749364940128061</v>
      </c>
      <c r="R237" s="73">
        <f>(-1)*(180*_nn1+(-1)^_nn1*ASIN(-(-1)*SIN(Расчет!D254*PI()/180)/(SQRT(_sinfi^2+(_cosfi*COS(Азимут!H237*PI()/180))^2)))*180/PI()+ACOS((_sinfi/(SQRT(_sinfi^2+(_cosfi*COS(Азимут!H237*PI()/180))^2))))*180/PI())</f>
        <v>33.313867305396116</v>
      </c>
      <c r="S237" s="73">
        <f>(-1)*(180*_nn1+(-1)^_nn1*ASIN(-(-1)*SIN(Расчет!D254*PI()/180)/(SQRT(_sinfi^2+(_cosfi*COS(Азимут!I237*PI()/180))^2)))*180/PI()+ACOS((_sinfi/(SQRT(_sinfi^2+(_cosfi*COS(Азимут!I237*PI()/180))^2))))*180/PI())</f>
        <v>37.756842064135924</v>
      </c>
      <c r="T237" s="73">
        <f>(-1)*(180*_nn1+(-1)^_nn1*ASIN(-(-1)*SIN(Расчет!D254*PI()/180)/(SQRT(_sinfi^2+(_cosfi*COS(Азимут!J237*PI()/180))^2)))*180/PI()+ACOS((_sinfi/(SQRT(_sinfi^2+(_cosfi*COS(Азимут!J237*PI()/180))^2))))*180/PI())</f>
        <v>41.09343734749595</v>
      </c>
      <c r="U237" s="73">
        <f>(-1)*(180*_nn1+(-1)^_nn1*ASIN(-(-1)*SIN(Расчет!D254*PI()/180)/(SQRT(_sinfi^2+(_cosfi*COS(Азимут!K237*PI()/180))^2)))*180/PI()+ACOS((_sinfi/(SQRT(_sinfi^2+(_cosfi*COS(Азимут!K237*PI()/180))^2))))*180/PI())</f>
        <v>43.395469307433359</v>
      </c>
      <c r="V237" s="73">
        <f>(-1)*(180*_nn1+(-1)^_nn1*ASIN(-(-1)*SIN(Расчет!D254*PI()/180)/(SQRT(_sinfi^2+(_cosfi*COS(Азимут!L237*PI()/180))^2)))*180/PI()+ACOS((_sinfi/(SQRT(_sinfi^2+(_cosfi*COS(Азимут!L237*PI()/180))^2))))*180/PI())</f>
        <v>44.740160829514849</v>
      </c>
      <c r="W237" s="110">
        <f>(-1)*(180*_nn1+(-1)^_nn1*ASIN(-(-1)*SIN(Расчет!D254*PI()/180)/(SQRT(_sinfi^2+(_cosfi*COS(Азимут!M237*PI()/180))^2)))*180/PI()+ACOS((_sinfi/(SQRT(_sinfi^2+(_cosfi*COS(Азимут!M237*PI()/180))^2))))*180/PI())</f>
        <v>45.181969006050821</v>
      </c>
    </row>
    <row r="238" spans="1:23">
      <c r="A238" s="46">
        <f>Расчет!A255</f>
        <v>234</v>
      </c>
      <c r="B238" s="3" t="str">
        <f>Расчет!B255</f>
        <v>Август</v>
      </c>
      <c r="C238" s="31">
        <f>Расчет!C255</f>
        <v>22</v>
      </c>
      <c r="D238" s="120">
        <f>Расчет!U255-Расчет!U255/10</f>
        <v>100.60703275551452</v>
      </c>
      <c r="E238" s="59">
        <f>D238-Расчет!U255/10</f>
        <v>89.428473560457348</v>
      </c>
      <c r="F238" s="57">
        <f>E238-Расчет!U255/10</f>
        <v>78.249914365400173</v>
      </c>
      <c r="G238" s="57">
        <f>F238-Расчет!U255/10</f>
        <v>67.071355170342997</v>
      </c>
      <c r="H238" s="57">
        <f>G238-Расчет!U255/10</f>
        <v>55.892795975285829</v>
      </c>
      <c r="I238" s="57">
        <f>H238-Расчет!U255/10</f>
        <v>44.71423678022866</v>
      </c>
      <c r="J238" s="57">
        <f>I238-Расчет!U255/10</f>
        <v>33.535677585171491</v>
      </c>
      <c r="K238" s="57">
        <f>J238-Расчет!U255/10</f>
        <v>22.357118390114323</v>
      </c>
      <c r="L238" s="57">
        <f>K238-Расчет!U255/10</f>
        <v>11.178559195057154</v>
      </c>
      <c r="M238" s="117">
        <f>L238-Расчет!U255/10</f>
        <v>-1.4210854715202004E-14</v>
      </c>
      <c r="N238" s="111">
        <f>IF(D238&gt;90,(-1)*(180*_nn2+(-1)^_nn2*ASIN(-(-1)*SIN(Расчет!D255*PI()/180)/(SQRT(_sinfi^2+(_cosfi*COS(Азимут!D238*PI()/180))^2)))*180/PI()-ACOS((_sinfi/(SQRT(_sinfi^2+(_cosfi*COS(Азимут!D238*PI()/180))^2))))*180/PI()),(-1)*(180*_nn1+(-1)^_nn1*ASIN(-(-1)*SIN(Расчет!D255*PI()/180)/(SQRT(_sinfi^2+(_cosfi*COS(Азимут!D238*PI()/180))^2)))*180/PI()+ACOS((_sinfi/(SQRT(_sinfi^2+(_cosfi*COS(Азимут!D238*PI()/180))^2))))*180/PI()))</f>
        <v>6.3470607467171192</v>
      </c>
      <c r="O238" s="74">
        <f>IF(E238&gt;90,(-1)*(180*_nn2+(-1)^_nn2*ASIN(-(-1)*SIN(Расчет!D255*PI()/180)/(SQRT(_sinfi^2+(_cosfi*COS(Азимут!E238*PI()/180))^2)))*180/PI()-ACOS((_sinfi/(SQRT(_sinfi^2+(_cosfi*COS(Азимут!E238*PI()/180))^2))))*180/PI()),(-1)*(180*_nn1+(-1)^_nn1*ASIN(-(-1)*SIN(Расчет!D255*PI()/180)/(SQRT(_sinfi^2+(_cosfi*COS(Азимут!E238*PI()/180))^2)))*180/PI()+ACOS((_sinfi/(SQRT(_sinfi^2+(_cosfi*COS(Азимут!E238*PI()/180))^2))))*180/PI()))</f>
        <v>13.822900616837558</v>
      </c>
      <c r="P238" s="73">
        <f>(-1)*(180*_nn1+(-1)^_nn1*ASIN(-(-1)*SIN(Расчет!D255*PI()/180)/(SQRT(_sinfi^2+(_cosfi*COS(Азимут!F238*PI()/180))^2)))*180/PI()+ACOS((_sinfi/(SQRT(_sinfi^2+(_cosfi*COS(Азимут!F238*PI()/180))^2))))*180/PI())</f>
        <v>21.046403867510605</v>
      </c>
      <c r="Q238" s="73">
        <f>(-1)*(180*_nn1+(-1)^_nn1*ASIN(-(-1)*SIN(Расчет!D255*PI()/180)/(SQRT(_sinfi^2+(_cosfi*COS(Азимут!G238*PI()/180))^2)))*180/PI()+ACOS((_sinfi/(SQRT(_sinfi^2+(_cosfi*COS(Азимут!G238*PI()/180))^2))))*180/PI())</f>
        <v>27.55733755476146</v>
      </c>
      <c r="R238" s="73">
        <f>(-1)*(180*_nn1+(-1)^_nn1*ASIN(-(-1)*SIN(Расчет!D255*PI()/180)/(SQRT(_sinfi^2+(_cosfi*COS(Азимут!H238*PI()/180))^2)))*180/PI()+ACOS((_sinfi/(SQRT(_sinfi^2+(_cosfi*COS(Азимут!H238*PI()/180))^2))))*180/PI())</f>
        <v>33.067492851953347</v>
      </c>
      <c r="S238" s="73">
        <f>(-1)*(180*_nn1+(-1)^_nn1*ASIN(-(-1)*SIN(Расчет!D255*PI()/180)/(SQRT(_sinfi^2+(_cosfi*COS(Азимут!I238*PI()/180))^2)))*180/PI()+ACOS((_sinfi/(SQRT(_sinfi^2+(_cosfi*COS(Азимут!I238*PI()/180))^2))))*180/PI())</f>
        <v>37.468918834777838</v>
      </c>
      <c r="T238" s="73">
        <f>(-1)*(180*_nn1+(-1)^_nn1*ASIN(-(-1)*SIN(Расчет!D255*PI()/180)/(SQRT(_sinfi^2+(_cosfi*COS(Азимут!J238*PI()/180))^2)))*180/PI()+ACOS((_sinfi/(SQRT(_sinfi^2+(_cosfi*COS(Азимут!J238*PI()/180))^2))))*180/PI())</f>
        <v>40.776677995658304</v>
      </c>
      <c r="U238" s="73">
        <f>(-1)*(180*_nn1+(-1)^_nn1*ASIN(-(-1)*SIN(Расчет!D255*PI()/180)/(SQRT(_sinfi^2+(_cosfi*COS(Азимут!K238*PI()/180))^2)))*180/PI()+ACOS((_sinfi/(SQRT(_sinfi^2+(_cosfi*COS(Азимут!K238*PI()/180))^2))))*180/PI())</f>
        <v>43.060490428189439</v>
      </c>
      <c r="V238" s="73">
        <f>(-1)*(180*_nn1+(-1)^_nn1*ASIN(-(-1)*SIN(Расчет!D255*PI()/180)/(SQRT(_sinfi^2+(_cosfi*COS(Азимут!L238*PI()/180))^2)))*180/PI()+ACOS((_sinfi/(SQRT(_sinfi^2+(_cosfi*COS(Азимут!L238*PI()/180))^2))))*180/PI())</f>
        <v>44.395300635556964</v>
      </c>
      <c r="W238" s="110">
        <f>(-1)*(180*_nn1+(-1)^_nn1*ASIN(-(-1)*SIN(Расчет!D255*PI()/180)/(SQRT(_sinfi^2+(_cosfi*COS(Азимут!M238*PI()/180))^2)))*180/PI()+ACOS((_sinfi/(SQRT(_sinfi^2+(_cosfi*COS(Азимут!M238*PI()/180))^2))))*180/PI())</f>
        <v>44.833996767144157</v>
      </c>
    </row>
    <row r="239" spans="1:23">
      <c r="A239" s="46">
        <f>Расчет!A256</f>
        <v>235</v>
      </c>
      <c r="B239" s="3" t="str">
        <f>Расчет!B256</f>
        <v>Август</v>
      </c>
      <c r="C239" s="31">
        <f>Расчет!C256</f>
        <v>23</v>
      </c>
      <c r="D239" s="120">
        <f>Расчет!U256-Расчет!U256/10</f>
        <v>100.00629097272665</v>
      </c>
      <c r="E239" s="59">
        <f>D239-Расчет!U256/10</f>
        <v>88.894480864645914</v>
      </c>
      <c r="F239" s="57">
        <f>E239-Расчет!U256/10</f>
        <v>77.782670756565182</v>
      </c>
      <c r="G239" s="57">
        <f>F239-Расчет!U256/10</f>
        <v>66.670860648484449</v>
      </c>
      <c r="H239" s="57">
        <f>G239-Расчет!U256/10</f>
        <v>55.55905054040371</v>
      </c>
      <c r="I239" s="57">
        <f>H239-Расчет!U256/10</f>
        <v>44.447240432322971</v>
      </c>
      <c r="J239" s="57">
        <f>I239-Расчет!U256/10</f>
        <v>33.335430324242232</v>
      </c>
      <c r="K239" s="57">
        <f>J239-Расчет!U256/10</f>
        <v>22.223620216161493</v>
      </c>
      <c r="L239" s="57">
        <f>K239-Расчет!U256/10</f>
        <v>11.111810108080753</v>
      </c>
      <c r="M239" s="117">
        <f>L239-Расчет!U256/10</f>
        <v>1.4210854715202004E-14</v>
      </c>
      <c r="N239" s="111">
        <f>IF(D239&gt;90,(-1)*(180*_nn2+(-1)^_nn2*ASIN(-(-1)*SIN(Расчет!D256*PI()/180)/(SQRT(_sinfi^2+(_cosfi*COS(Азимут!D239*PI()/180))^2)))*180/PI()-ACOS((_sinfi/(SQRT(_sinfi^2+(_cosfi*COS(Азимут!D239*PI()/180))^2))))*180/PI()),(-1)*(180*_nn1+(-1)^_nn1*ASIN(-(-1)*SIN(Расчет!D256*PI()/180)/(SQRT(_sinfi^2+(_cosfi*COS(Азимут!D239*PI()/180))^2)))*180/PI()+ACOS((_sinfi/(SQRT(_sinfi^2+(_cosfi*COS(Азимут!D239*PI()/180))^2))))*180/PI()))</f>
        <v>6.3241323620957246</v>
      </c>
      <c r="O239" s="74">
        <f>IF(E239&gt;90,(-1)*(180*_nn2+(-1)^_nn2*ASIN(-(-1)*SIN(Расчет!D256*PI()/180)/(SQRT(_sinfi^2+(_cosfi*COS(Азимут!E239*PI()/180))^2)))*180/PI()-ACOS((_sinfi/(SQRT(_sinfi^2+(_cosfi*COS(Азимут!E239*PI()/180))^2))))*180/PI()),(-1)*(180*_nn1+(-1)^_nn1*ASIN(-(-1)*SIN(Расчет!D256*PI()/180)/(SQRT(_sinfi^2+(_cosfi*COS(Азимут!E239*PI()/180))^2)))*180/PI()+ACOS((_sinfi/(SQRT(_sinfi^2+(_cosfi*COS(Азимут!E239*PI()/180))^2))))*180/PI()))</f>
        <v>13.752645241961886</v>
      </c>
      <c r="P239" s="73">
        <f>(-1)*(180*_nn1+(-1)^_nn1*ASIN(-(-1)*SIN(Расчет!D256*PI()/180)/(SQRT(_sinfi^2+(_cosfi*COS(Азимут!F239*PI()/180))^2)))*180/PI()+ACOS((_sinfi/(SQRT(_sinfi^2+(_cosfi*COS(Азимут!F239*PI()/180))^2))))*180/PI())</f>
        <v>20.914631013154974</v>
      </c>
      <c r="Q239" s="73">
        <f>(-1)*(180*_nn1+(-1)^_nn1*ASIN(-(-1)*SIN(Расчет!D256*PI()/180)/(SQRT(_sinfi^2+(_cosfi*COS(Азимут!G239*PI()/180))^2)))*180/PI()+ACOS((_sinfi/(SQRT(_sinfi^2+(_cosfi*COS(Азимут!G239*PI()/180))^2))))*180/PI())</f>
        <v>27.362729290389638</v>
      </c>
      <c r="R239" s="73">
        <f>(-1)*(180*_nn1+(-1)^_nn1*ASIN(-(-1)*SIN(Расчет!D256*PI()/180)/(SQRT(_sinfi^2+(_cosfi*COS(Азимут!H239*PI()/180))^2)))*180/PI()+ACOS((_sinfi/(SQRT(_sinfi^2+(_cosfi*COS(Азимут!H239*PI()/180))^2))))*180/PI())</f>
        <v>32.818548582971232</v>
      </c>
      <c r="S239" s="73">
        <f>(-1)*(180*_nn1+(-1)^_nn1*ASIN(-(-1)*SIN(Расчет!D256*PI()/180)/(SQRT(_sinfi^2+(_cosfi*COS(Азимут!I239*PI()/180))^2)))*180/PI()+ACOS((_sinfi/(SQRT(_sinfi^2+(_cosfi*COS(Азимут!I239*PI()/180))^2))))*180/PI())</f>
        <v>37.178391801481496</v>
      </c>
      <c r="T239" s="73">
        <f>(-1)*(180*_nn1+(-1)^_nn1*ASIN(-(-1)*SIN(Расчет!D256*PI()/180)/(SQRT(_sinfi^2+(_cosfi*COS(Азимут!J239*PI()/180))^2)))*180/PI()+ACOS((_sinfi/(SQRT(_sinfi^2+(_cosfi*COS(Азимут!J239*PI()/180))^2))))*180/PI())</f>
        <v>40.457221399933587</v>
      </c>
      <c r="U239" s="73">
        <f>(-1)*(180*_nn1+(-1)^_nn1*ASIN(-(-1)*SIN(Расчет!D256*PI()/180)/(SQRT(_sinfi^2+(_cosfi*COS(Азимут!K239*PI()/180))^2)))*180/PI()+ACOS((_sinfi/(SQRT(_sinfi^2+(_cosfi*COS(Азимут!K239*PI()/180))^2))))*180/PI())</f>
        <v>42.722702195882817</v>
      </c>
      <c r="V239" s="73">
        <f>(-1)*(180*_nn1+(-1)^_nn1*ASIN(-(-1)*SIN(Расчет!D256*PI()/180)/(SQRT(_sinfi^2+(_cosfi*COS(Азимут!L239*PI()/180))^2)))*180/PI()+ACOS((_sinfi/(SQRT(_sinfi^2+(_cosfi*COS(Азимут!L239*PI()/180))^2))))*180/PI())</f>
        <v>44.047544877304631</v>
      </c>
      <c r="W239" s="110">
        <f>(-1)*(180*_nn1+(-1)^_nn1*ASIN(-(-1)*SIN(Расчет!D256*PI()/180)/(SQRT(_sinfi^2+(_cosfi*COS(Азимут!M239*PI()/180))^2)))*180/PI()+ACOS((_sinfi/(SQRT(_sinfi^2+(_cosfi*COS(Азимут!M239*PI()/180))^2))))*180/PI())</f>
        <v>44.483097113733407</v>
      </c>
    </row>
    <row r="240" spans="1:23">
      <c r="A240" s="46">
        <f>Расчет!A257</f>
        <v>236</v>
      </c>
      <c r="B240" s="3" t="str">
        <f>Расчет!B257</f>
        <v>Август</v>
      </c>
      <c r="C240" s="31">
        <f>Расчет!C257</f>
        <v>24</v>
      </c>
      <c r="D240" s="120">
        <f>Расчет!U257-Расчет!U257/10</f>
        <v>99.402727761450365</v>
      </c>
      <c r="E240" s="59">
        <f>D240-Расчет!U257/10</f>
        <v>88.357980232400323</v>
      </c>
      <c r="F240" s="57">
        <f>E240-Расчет!U257/10</f>
        <v>77.31323270335028</v>
      </c>
      <c r="G240" s="57">
        <f>F240-Расчет!U257/10</f>
        <v>66.268485174300238</v>
      </c>
      <c r="H240" s="57">
        <f>G240-Расчет!U257/10</f>
        <v>55.223737645250196</v>
      </c>
      <c r="I240" s="57">
        <f>H240-Расчет!U257/10</f>
        <v>44.178990116200154</v>
      </c>
      <c r="J240" s="57">
        <f>I240-Расчет!U257/10</f>
        <v>33.134242587150112</v>
      </c>
      <c r="K240" s="57">
        <f>J240-Расчет!U257/10</f>
        <v>22.08949505810007</v>
      </c>
      <c r="L240" s="57">
        <f>K240-Расчет!U257/10</f>
        <v>11.04474752905003</v>
      </c>
      <c r="M240" s="117">
        <f>L240-Расчет!U257/10</f>
        <v>0</v>
      </c>
      <c r="N240" s="111">
        <f>IF(D240&gt;90,(-1)*(180*_nn2+(-1)^_nn2*ASIN(-(-1)*SIN(Расчет!D257*PI()/180)/(SQRT(_sinfi^2+(_cosfi*COS(Азимут!D240*PI()/180))^2)))*180/PI()-ACOS((_sinfi/(SQRT(_sinfi^2+(_cosfi*COS(Азимут!D240*PI()/180))^2))))*180/PI()),(-1)*(180*_nn1+(-1)^_nn1*ASIN(-(-1)*SIN(Расчет!D257*PI()/180)/(SQRT(_sinfi^2+(_cosfi*COS(Азимут!D240*PI()/180))^2)))*180/PI()+ACOS((_sinfi/(SQRT(_sinfi^2+(_cosfi*COS(Азимут!D240*PI()/180))^2))))*180/PI()))</f>
        <v>6.2999629957001844</v>
      </c>
      <c r="O240" s="74">
        <f>IF(E240&gt;90,(-1)*(180*_nn2+(-1)^_nn2*ASIN(-(-1)*SIN(Расчет!D257*PI()/180)/(SQRT(_sinfi^2+(_cosfi*COS(Азимут!E240*PI()/180))^2)))*180/PI()-ACOS((_sinfi/(SQRT(_sinfi^2+(_cosfi*COS(Азимут!E240*PI()/180))^2))))*180/PI()),(-1)*(180*_nn1+(-1)^_nn1*ASIN(-(-1)*SIN(Расчет!D257*PI()/180)/(SQRT(_sinfi^2+(_cosfi*COS(Азимут!E240*PI()/180))^2)))*180/PI()+ACOS((_sinfi/(SQRT(_sinfi^2+(_cosfi*COS(Азимут!E240*PI()/180))^2))))*180/PI()))</f>
        <v>13.680303853589777</v>
      </c>
      <c r="P240" s="73">
        <f>(-1)*(180*_nn1+(-1)^_nn1*ASIN(-(-1)*SIN(Расчет!D257*PI()/180)/(SQRT(_sinfi^2+(_cosfi*COS(Азимут!F240*PI()/180))^2)))*180/PI()+ACOS((_sinfi/(SQRT(_sinfi^2+(_cosfi*COS(Азимут!F240*PI()/180))^2))))*180/PI())</f>
        <v>20.780401633293053</v>
      </c>
      <c r="Q240" s="73">
        <f>(-1)*(180*_nn1+(-1)^_nn1*ASIN(-(-1)*SIN(Расчет!D257*PI()/180)/(SQRT(_sinfi^2+(_cosfi*COS(Азимут!G240*PI()/180))^2)))*180/PI()+ACOS((_sinfi/(SQRT(_sinfi^2+(_cosfi*COS(Азимут!G240*PI()/180))^2))))*180/PI())</f>
        <v>27.165606235844109</v>
      </c>
      <c r="R240" s="73">
        <f>(-1)*(180*_nn1+(-1)^_nn1*ASIN(-(-1)*SIN(Расчет!D257*PI()/180)/(SQRT(_sinfi^2+(_cosfi*COS(Азимут!H240*PI()/180))^2)))*180/PI()+ACOS((_sinfi/(SQRT(_sinfi^2+(_cosfi*COS(Азимут!H240*PI()/180))^2))))*180/PI())</f>
        <v>32.567112986402321</v>
      </c>
      <c r="S240" s="73">
        <f>(-1)*(180*_nn1+(-1)^_nn1*ASIN(-(-1)*SIN(Расчет!D257*PI()/180)/(SQRT(_sinfi^2+(_cosfi*COS(Азимут!I240*PI()/180))^2)))*180/PI()+ACOS((_sinfi/(SQRT(_sinfi^2+(_cosfi*COS(Азимут!I240*PI()/180))^2))))*180/PI())</f>
        <v>36.885348339719258</v>
      </c>
      <c r="T240" s="73">
        <f>(-1)*(180*_nn1+(-1)^_nn1*ASIN(-(-1)*SIN(Расчет!D257*PI()/180)/(SQRT(_sinfi^2+(_cosfi*COS(Азимут!J240*PI()/180))^2)))*180/PI()+ACOS((_sinfi/(SQRT(_sinfi^2+(_cosfi*COS(Азимут!J240*PI()/180))^2))))*180/PI())</f>
        <v>40.135161336973852</v>
      </c>
      <c r="U240" s="73">
        <f>(-1)*(180*_nn1+(-1)^_nn1*ASIN(-(-1)*SIN(Расчет!D257*PI()/180)/(SQRT(_sinfi^2+(_cosfi*COS(Азимут!K240*PI()/180))^2)))*180/PI()+ACOS((_sinfi/(SQRT(_sinfi^2+(_cosfi*COS(Азимут!K240*PI()/180))^2))))*180/PI())</f>
        <v>42.382202615847149</v>
      </c>
      <c r="V240" s="73">
        <f>(-1)*(180*_nn1+(-1)^_nn1*ASIN(-(-1)*SIN(Расчет!D257*PI()/180)/(SQRT(_sinfi^2+(_cosfi*COS(Азимут!L240*PI()/180))^2)))*180/PI()+ACOS((_sinfi/(SQRT(_sinfi^2+(_cosfi*COS(Азимут!L240*PI()/180))^2))))*180/PI())</f>
        <v>43.696993893388367</v>
      </c>
      <c r="W240" s="110">
        <f>(-1)*(180*_nn1+(-1)^_nn1*ASIN(-(-1)*SIN(Расчет!D257*PI()/180)/(SQRT(_sinfi^2+(_cosfi*COS(Азимут!M240*PI()/180))^2)))*180/PI()+ACOS((_sinfi/(SQRT(_sinfi^2+(_cosfi*COS(Азимут!M240*PI()/180))^2))))*180/PI())</f>
        <v>44.129371119056628</v>
      </c>
    </row>
    <row r="241" spans="1:23">
      <c r="A241" s="46">
        <f>Расчет!A258</f>
        <v>237</v>
      </c>
      <c r="B241" s="3" t="str">
        <f>Расчет!B258</f>
        <v>Август</v>
      </c>
      <c r="C241" s="31">
        <f>Расчет!C258</f>
        <v>25</v>
      </c>
      <c r="D241" s="120">
        <f>Расчет!U258-Расчет!U258/10</f>
        <v>98.796476011193647</v>
      </c>
      <c r="E241" s="59">
        <f>D241-Расчет!U258/10</f>
        <v>87.819089787727691</v>
      </c>
      <c r="F241" s="57">
        <f>E241-Расчет!U258/10</f>
        <v>76.841703564261735</v>
      </c>
      <c r="G241" s="57">
        <f>F241-Расчет!U258/10</f>
        <v>65.864317340795779</v>
      </c>
      <c r="H241" s="57">
        <f>G241-Расчет!U258/10</f>
        <v>54.886931117329823</v>
      </c>
      <c r="I241" s="57">
        <f>H241-Расчет!U258/10</f>
        <v>43.909544893863867</v>
      </c>
      <c r="J241" s="57">
        <f>I241-Расчет!U258/10</f>
        <v>32.932158670397911</v>
      </c>
      <c r="K241" s="57">
        <f>J241-Расчет!U258/10</f>
        <v>21.954772446931951</v>
      </c>
      <c r="L241" s="57">
        <f>K241-Расчет!U258/10</f>
        <v>10.977386223465992</v>
      </c>
      <c r="M241" s="117">
        <f>L241-Расчет!U258/10</f>
        <v>3.1974423109204508E-14</v>
      </c>
      <c r="N241" s="111">
        <f>IF(D241&gt;90,(-1)*(180*_nn2+(-1)^_nn2*ASIN(-(-1)*SIN(Расчет!D258*PI()/180)/(SQRT(_sinfi^2+(_cosfi*COS(Азимут!D241*PI()/180))^2)))*180/PI()-ACOS((_sinfi/(SQRT(_sinfi^2+(_cosfi*COS(Азимут!D241*PI()/180))^2))))*180/PI()),(-1)*(180*_nn1+(-1)^_nn1*ASIN(-(-1)*SIN(Расчет!D258*PI()/180)/(SQRT(_sinfi^2+(_cosfi*COS(Азимут!D241*PI()/180))^2)))*180/PI()+ACOS((_sinfi/(SQRT(_sinfi^2+(_cosfi*COS(Азимут!D241*PI()/180))^2))))*180/PI()))</f>
        <v>6.2745591119273456</v>
      </c>
      <c r="O241" s="74">
        <f>IF(E241&gt;90,(-1)*(180*_nn2+(-1)^_nn2*ASIN(-(-1)*SIN(Расчет!D258*PI()/180)/(SQRT(_sinfi^2+(_cosfi*COS(Азимут!E241*PI()/180))^2)))*180/PI()-ACOS((_sinfi/(SQRT(_sinfi^2+(_cosfi*COS(Азимут!E241*PI()/180))^2))))*180/PI()),(-1)*(180*_nn1+(-1)^_nn1*ASIN(-(-1)*SIN(Расчет!D258*PI()/180)/(SQRT(_sinfi^2+(_cosfi*COS(Азимут!E241*PI()/180))^2)))*180/PI()+ACOS((_sinfi/(SQRT(_sinfi^2+(_cosfi*COS(Азимут!E241*PI()/180))^2))))*180/PI()))</f>
        <v>13.605903516478577</v>
      </c>
      <c r="P241" s="73">
        <f>(-1)*(180*_nn1+(-1)^_nn1*ASIN(-(-1)*SIN(Расчет!D258*PI()/180)/(SQRT(_sinfi^2+(_cosfi*COS(Азимут!F241*PI()/180))^2)))*180/PI()+ACOS((_sinfi/(SQRT(_sinfi^2+(_cosfi*COS(Азимут!F241*PI()/180))^2))))*180/PI())</f>
        <v>20.643765457986575</v>
      </c>
      <c r="Q241" s="73">
        <f>(-1)*(180*_nn1+(-1)^_nn1*ASIN(-(-1)*SIN(Расчет!D258*PI()/180)/(SQRT(_sinfi^2+(_cosfi*COS(Азимут!G241*PI()/180))^2)))*180/PI()+ACOS((_sinfi/(SQRT(_sinfi^2+(_cosfi*COS(Азимут!G241*PI()/180))^2))))*180/PI())</f>
        <v>26.96603536497733</v>
      </c>
      <c r="R241" s="73">
        <f>(-1)*(180*_nn1+(-1)^_nn1*ASIN(-(-1)*SIN(Расчет!D258*PI()/180)/(SQRT(_sinfi^2+(_cosfi*COS(Азимут!H241*PI()/180))^2)))*180/PI()+ACOS((_sinfi/(SQRT(_sinfi^2+(_cosfi*COS(Азимут!H241*PI()/180))^2))))*180/PI())</f>
        <v>32.313264885459375</v>
      </c>
      <c r="S241" s="73">
        <f>(-1)*(180*_nn1+(-1)^_nn1*ASIN(-(-1)*SIN(Расчет!D258*PI()/180)/(SQRT(_sinfi^2+(_cosfi*COS(Азимут!I241*PI()/180))^2)))*180/PI()+ACOS((_sinfi/(SQRT(_sinfi^2+(_cosfi*COS(Азимут!I241*PI()/180))^2))))*180/PI())</f>
        <v>36.589875835086701</v>
      </c>
      <c r="T241" s="73">
        <f>(-1)*(180*_nn1+(-1)^_nn1*ASIN(-(-1)*SIN(Расчет!D258*PI()/180)/(SQRT(_sinfi^2+(_cosfi*COS(Азимут!J241*PI()/180))^2)))*180/PI()+ACOS((_sinfi/(SQRT(_sinfi^2+(_cosfi*COS(Азимут!J241*PI()/180))^2))))*180/PI())</f>
        <v>39.810591463384156</v>
      </c>
      <c r="U241" s="73">
        <f>(-1)*(180*_nn1+(-1)^_nn1*ASIN(-(-1)*SIN(Расчет!D258*PI()/180)/(SQRT(_sinfi^2+(_cosfi*COS(Азимут!K241*PI()/180))^2)))*180/PI()+ACOS((_sinfi/(SQRT(_sinfi^2+(_cosfi*COS(Азимут!K241*PI()/180))^2))))*180/PI())</f>
        <v>42.039089560399418</v>
      </c>
      <c r="V241" s="73">
        <f>(-1)*(180*_nn1+(-1)^_nn1*ASIN(-(-1)*SIN(Расчет!D258*PI()/180)/(SQRT(_sinfi^2+(_cosfi*COS(Азимут!L241*PI()/180))^2)))*180/PI()+ACOS((_sinfi/(SQRT(_sinfi^2+(_cosfi*COS(Азимут!L241*PI()/180))^2))))*180/PI())</f>
        <v>43.343747916513536</v>
      </c>
      <c r="W241" s="110">
        <f>(-1)*(180*_nn1+(-1)^_nn1*ASIN(-(-1)*SIN(Расчет!D258*PI()/180)/(SQRT(_sinfi^2+(_cosfi*COS(Азимут!M241*PI()/180))^2)))*180/PI()+ACOS((_sinfi/(SQRT(_sinfi^2+(_cosfi*COS(Азимут!M241*PI()/180))^2))))*180/PI())</f>
        <v>43.772919765441486</v>
      </c>
    </row>
    <row r="242" spans="1:23">
      <c r="A242" s="46">
        <f>Расчет!A259</f>
        <v>238</v>
      </c>
      <c r="B242" s="3" t="str">
        <f>Расчет!B259</f>
        <v>Август</v>
      </c>
      <c r="C242" s="31">
        <f>Расчет!C259</f>
        <v>26</v>
      </c>
      <c r="D242" s="120">
        <f>Расчет!U259-Расчет!U259/10</f>
        <v>98.187665467891847</v>
      </c>
      <c r="E242" s="59">
        <f>D242-Расчет!U259/10</f>
        <v>87.277924860348307</v>
      </c>
      <c r="F242" s="57">
        <f>E242-Расчет!U259/10</f>
        <v>76.368184252804767</v>
      </c>
      <c r="G242" s="57">
        <f>F242-Расчет!U259/10</f>
        <v>65.458443645261227</v>
      </c>
      <c r="H242" s="57">
        <f>G242-Расчет!U259/10</f>
        <v>54.548703037717686</v>
      </c>
      <c r="I242" s="57">
        <f>H242-Расчет!U259/10</f>
        <v>43.638962430174146</v>
      </c>
      <c r="J242" s="57">
        <f>I242-Расчет!U259/10</f>
        <v>32.729221822630606</v>
      </c>
      <c r="K242" s="57">
        <f>J242-Расчет!U259/10</f>
        <v>21.819481215087066</v>
      </c>
      <c r="L242" s="57">
        <f>K242-Расчет!U259/10</f>
        <v>10.909740607543528</v>
      </c>
      <c r="M242" s="117">
        <f>L242-Расчет!U259/10</f>
        <v>0</v>
      </c>
      <c r="N242" s="111">
        <f>IF(D242&gt;90,(-1)*(180*_nn2+(-1)^_nn2*ASIN(-(-1)*SIN(Расчет!D259*PI()/180)/(SQRT(_sinfi^2+(_cosfi*COS(Азимут!D242*PI()/180))^2)))*180/PI()-ACOS((_sinfi/(SQRT(_sinfi^2+(_cosfi*COS(Азимут!D242*PI()/180))^2))))*180/PI()),(-1)*(180*_nn1+(-1)^_nn1*ASIN(-(-1)*SIN(Расчет!D259*PI()/180)/(SQRT(_sinfi^2+(_cosfi*COS(Азимут!D242*PI()/180))^2)))*180/PI()+ACOS((_sinfi/(SQRT(_sinfi^2+(_cosfi*COS(Азимут!D242*PI()/180))^2))))*180/PI()))</f>
        <v>6.2479284950730687</v>
      </c>
      <c r="O242" s="74">
        <f>IF(E242&gt;90,(-1)*(180*_nn2+(-1)^_nn2*ASIN(-(-1)*SIN(Расчет!D259*PI()/180)/(SQRT(_sinfi^2+(_cosfi*COS(Азимут!E242*PI()/180))^2)))*180/PI()-ACOS((_sinfi/(SQRT(_sinfi^2+(_cosfi*COS(Азимут!E242*PI()/180))^2))))*180/PI()),(-1)*(180*_nn1+(-1)^_nn1*ASIN(-(-1)*SIN(Расчет!D259*PI()/180)/(SQRT(_sinfi^2+(_cosfi*COS(Азимут!E242*PI()/180))^2)))*180/PI()+ACOS((_sinfi/(SQRT(_sinfi^2+(_cosfi*COS(Азимут!E242*PI()/180))^2))))*180/PI()))</f>
        <v>13.529473076817965</v>
      </c>
      <c r="P242" s="73">
        <f>(-1)*(180*_nn1+(-1)^_nn1*ASIN(-(-1)*SIN(Расчет!D259*PI()/180)/(SQRT(_sinfi^2+(_cosfi*COS(Азимут!F242*PI()/180))^2)))*180/PI()+ACOS((_sinfi/(SQRT(_sinfi^2+(_cosfi*COS(Азимут!F242*PI()/180))^2))))*180/PI())</f>
        <v>20.504773650520036</v>
      </c>
      <c r="Q242" s="73">
        <f>(-1)*(180*_nn1+(-1)^_nn1*ASIN(-(-1)*SIN(Расчет!D259*PI()/180)/(SQRT(_sinfi^2+(_cosfi*COS(Азимут!G242*PI()/180))^2)))*180/PI()+ACOS((_sinfi/(SQRT(_sinfi^2+(_cosfi*COS(Азимут!G242*PI()/180))^2))))*180/PI())</f>
        <v>26.764084456952759</v>
      </c>
      <c r="R242" s="73">
        <f>(-1)*(180*_nn1+(-1)^_nn1*ASIN(-(-1)*SIN(Расчет!D259*PI()/180)/(SQRT(_sinfi^2+(_cosfi*COS(Азимут!H242*PI()/180))^2)))*180/PI()+ACOS((_sinfi/(SQRT(_sinfi^2+(_cosfi*COS(Азимут!H242*PI()/180))^2))))*180/PI())</f>
        <v>32.057083389321349</v>
      </c>
      <c r="S242" s="73">
        <f>(-1)*(180*_nn1+(-1)^_nn1*ASIN(-(-1)*SIN(Расчет!D259*PI()/180)/(SQRT(_sinfi^2+(_cosfi*COS(Азимут!I242*PI()/180))^2)))*180/PI()+ACOS((_sinfi/(SQRT(_sinfi^2+(_cosfi*COS(Азимут!I242*PI()/180))^2))))*180/PI())</f>
        <v>36.292061655218674</v>
      </c>
      <c r="T242" s="73">
        <f>(-1)*(180*_nn1+(-1)^_nn1*ASIN(-(-1)*SIN(Расчет!D259*PI()/180)/(SQRT(_sinfi^2+(_cosfi*COS(Азимут!J242*PI()/180))^2)))*180/PI()+ACOS((_sinfi/(SQRT(_sinfi^2+(_cosfi*COS(Азимут!J242*PI()/180))^2))))*180/PI())</f>
        <v>39.483605297839745</v>
      </c>
      <c r="U242" s="73">
        <f>(-1)*(180*_nn1+(-1)^_nn1*ASIN(-(-1)*SIN(Расчет!D259*PI()/180)/(SQRT(_sinfi^2+(_cosfi*COS(Азимут!K242*PI()/180))^2)))*180/PI()+ACOS((_sinfi/(SQRT(_sinfi^2+(_cosfi*COS(Азимут!K242*PI()/180))^2))))*180/PI())</f>
        <v>41.693460754200771</v>
      </c>
      <c r="V242" s="73">
        <f>(-1)*(180*_nn1+(-1)^_nn1*ASIN(-(-1)*SIN(Расчет!D259*PI()/180)/(SQRT(_sinfi^2+(_cosfi*COS(Азимут!L242*PI()/180))^2)))*180/PI()+ACOS((_sinfi/(SQRT(_sinfi^2+(_cosfi*COS(Азимут!L242*PI()/180))^2))))*180/PI())</f>
        <v>42.987907059209448</v>
      </c>
      <c r="W242" s="110">
        <f>(-1)*(180*_nn1+(-1)^_nn1*ASIN(-(-1)*SIN(Расчет!D259*PI()/180)/(SQRT(_sinfi^2+(_cosfi*COS(Азимут!M242*PI()/180))^2)))*180/PI()+ACOS((_sinfi/(SQRT(_sinfi^2+(_cosfi*COS(Азимут!M242*PI()/180))^2))))*180/PI())</f>
        <v>43.413843929946836</v>
      </c>
    </row>
    <row r="243" spans="1:23">
      <c r="A243" s="46">
        <f>Расчет!A260</f>
        <v>239</v>
      </c>
      <c r="B243" s="3" t="str">
        <f>Расчет!B260</f>
        <v>Август</v>
      </c>
      <c r="C243" s="31">
        <f>Расчет!C260</f>
        <v>27</v>
      </c>
      <c r="D243" s="120">
        <f>Расчет!U260-Расчет!U260/10</f>
        <v>97.576422874377499</v>
      </c>
      <c r="E243" s="59">
        <f>D243-Расчет!U260/10</f>
        <v>86.734598110557783</v>
      </c>
      <c r="F243" s="57">
        <f>E243-Расчет!U260/10</f>
        <v>75.892773346738068</v>
      </c>
      <c r="G243" s="57">
        <f>F243-Расчет!U260/10</f>
        <v>65.050948582918352</v>
      </c>
      <c r="H243" s="57">
        <f>G243-Расчет!U260/10</f>
        <v>54.209123819098629</v>
      </c>
      <c r="I243" s="57">
        <f>H243-Расчет!U260/10</f>
        <v>43.367299055278906</v>
      </c>
      <c r="J243" s="57">
        <f>I243-Расчет!U260/10</f>
        <v>32.525474291459183</v>
      </c>
      <c r="K243" s="57">
        <f>J243-Расчет!U260/10</f>
        <v>21.68364952763946</v>
      </c>
      <c r="L243" s="57">
        <f>K243-Расчет!U260/10</f>
        <v>10.841824763819739</v>
      </c>
      <c r="M243" s="117">
        <f>L243-Расчет!U260/10</f>
        <v>1.7763568394002505E-14</v>
      </c>
      <c r="N243" s="111">
        <f>IF(D243&gt;90,(-1)*(180*_nn2+(-1)^_nn2*ASIN(-(-1)*SIN(Расчет!D260*PI()/180)/(SQRT(_sinfi^2+(_cosfi*COS(Азимут!D243*PI()/180))^2)))*180/PI()-ACOS((_sinfi/(SQRT(_sinfi^2+(_cosfi*COS(Азимут!D243*PI()/180))^2))))*180/PI()),(-1)*(180*_nn1+(-1)^_nn1*ASIN(-(-1)*SIN(Расчет!D260*PI()/180)/(SQRT(_sinfi^2+(_cosfi*COS(Азимут!D243*PI()/180))^2)))*180/PI()+ACOS((_sinfi/(SQRT(_sinfi^2+(_cosfi*COS(Азимут!D243*PI()/180))^2))))*180/PI()))</f>
        <v>6.2200802027390694</v>
      </c>
      <c r="O243" s="74">
        <f>IF(E243&gt;90,(-1)*(180*_nn2+(-1)^_nn2*ASIN(-(-1)*SIN(Расчет!D260*PI()/180)/(SQRT(_sinfi^2+(_cosfi*COS(Азимут!E243*PI()/180))^2)))*180/PI()-ACOS((_sinfi/(SQRT(_sinfi^2+(_cosfi*COS(Азимут!E243*PI()/180))^2))))*180/PI()),(-1)*(180*_nn1+(-1)^_nn1*ASIN(-(-1)*SIN(Расчет!D260*PI()/180)/(SQRT(_sinfi^2+(_cosfi*COS(Азимут!E243*PI()/180))^2)))*180/PI()+ACOS((_sinfi/(SQRT(_sinfi^2+(_cosfi*COS(Азимут!E243*PI()/180))^2))))*180/PI()))</f>
        <v>13.451043071005671</v>
      </c>
      <c r="P243" s="73">
        <f>(-1)*(180*_nn1+(-1)^_nn1*ASIN(-(-1)*SIN(Расчет!D260*PI()/180)/(SQRT(_sinfi^2+(_cosfi*COS(Азимут!F243*PI()/180))^2)))*180/PI()+ACOS((_sinfi/(SQRT(_sinfi^2+(_cosfi*COS(Азимут!F243*PI()/180))^2))))*180/PI())</f>
        <v>20.363478708423372</v>
      </c>
      <c r="Q243" s="73">
        <f>(-1)*(180*_nn1+(-1)^_nn1*ASIN(-(-1)*SIN(Расчет!D260*PI()/180)/(SQRT(_sinfi^2+(_cosfi*COS(Азимут!G243*PI()/180))^2)))*180/PI()+ACOS((_sinfi/(SQRT(_sinfi^2+(_cosfi*COS(Азимут!G243*PI()/180))^2))))*180/PI())</f>
        <v>26.559822021138842</v>
      </c>
      <c r="R243" s="73">
        <f>(-1)*(180*_nn1+(-1)^_nn1*ASIN(-(-1)*SIN(Расчет!D260*PI()/180)/(SQRT(_sinfi^2+(_cosfi*COS(Азимут!H243*PI()/180))^2)))*180/PI()+ACOS((_sinfi/(SQRT(_sinfi^2+(_cosfi*COS(Азимут!H243*PI()/180))^2))))*180/PI())</f>
        <v>31.798647847622505</v>
      </c>
      <c r="S243" s="73">
        <f>(-1)*(180*_nn1+(-1)^_nn1*ASIN(-(-1)*SIN(Расчет!D260*PI()/180)/(SQRT(_sinfi^2+(_cosfi*COS(Азимут!I243*PI()/180))^2)))*180/PI()+ACOS((_sinfi/(SQRT(_sinfi^2+(_cosfi*COS(Азимут!I243*PI()/180))^2))))*180/PI())</f>
        <v>35.991993124636792</v>
      </c>
      <c r="T243" s="73">
        <f>(-1)*(180*_nn1+(-1)^_nn1*ASIN(-(-1)*SIN(Расчет!D260*PI()/180)/(SQRT(_sinfi^2+(_cosfi*COS(Азимут!J243*PI()/180))^2)))*180/PI()+ACOS((_sinfi/(SQRT(_sinfi^2+(_cosfi*COS(Азимут!J243*PI()/180))^2))))*180/PI())</f>
        <v>39.154296205596722</v>
      </c>
      <c r="U243" s="73">
        <f>(-1)*(180*_nn1+(-1)^_nn1*ASIN(-(-1)*SIN(Расчет!D260*PI()/180)/(SQRT(_sinfi^2+(_cosfi*COS(Азимут!K243*PI()/180))^2)))*180/PI()+ACOS((_sinfi/(SQRT(_sinfi^2+(_cosfi*COS(Азимут!K243*PI()/180))^2))))*180/PI())</f>
        <v>41.34541376171731</v>
      </c>
      <c r="V243" s="73">
        <f>(-1)*(180*_nn1+(-1)^_nn1*ASIN(-(-1)*SIN(Расчет!D260*PI()/180)/(SQRT(_sinfi^2+(_cosfi*COS(Азимут!L243*PI()/180))^2)))*180/PI()+ACOS((_sinfi/(SQRT(_sinfi^2+(_cosfi*COS(Азимут!L243*PI()/180))^2))))*180/PI())</f>
        <v>42.629571301526454</v>
      </c>
      <c r="W243" s="110">
        <f>(-1)*(180*_nn1+(-1)^_nn1*ASIN(-(-1)*SIN(Расчет!D260*PI()/180)/(SQRT(_sinfi^2+(_cosfi*COS(Азимут!M243*PI()/180))^2)))*180/PI()+ACOS((_sinfi/(SQRT(_sinfi^2+(_cosfi*COS(Азимут!M243*PI()/180))^2))))*180/PI())</f>
        <v>43.052244371902873</v>
      </c>
    </row>
    <row r="244" spans="1:23">
      <c r="A244" s="46">
        <f>Расчет!A261</f>
        <v>240</v>
      </c>
      <c r="B244" s="3" t="str">
        <f>Расчет!B261</f>
        <v>Август</v>
      </c>
      <c r="C244" s="31">
        <f>Расчет!C261</f>
        <v>28</v>
      </c>
      <c r="D244" s="120">
        <f>Расчет!U261-Расчет!U261/10</f>
        <v>96.962872108972661</v>
      </c>
      <c r="E244" s="59">
        <f>D244-Расчет!U261/10</f>
        <v>86.189219652420149</v>
      </c>
      <c r="F244" s="57">
        <f>E244-Расчет!U261/10</f>
        <v>75.415567195867638</v>
      </c>
      <c r="G244" s="57">
        <f>F244-Расчет!U261/10</f>
        <v>64.641914739315126</v>
      </c>
      <c r="H244" s="57">
        <f>G244-Расчет!U261/10</f>
        <v>53.868262282762608</v>
      </c>
      <c r="I244" s="57">
        <f>H244-Расчет!U261/10</f>
        <v>43.094609826210089</v>
      </c>
      <c r="J244" s="57">
        <f>I244-Расчет!U261/10</f>
        <v>32.32095736965757</v>
      </c>
      <c r="K244" s="57">
        <f>J244-Расчет!U261/10</f>
        <v>21.547304913105052</v>
      </c>
      <c r="L244" s="57">
        <f>K244-Расчет!U261/10</f>
        <v>10.773652456552535</v>
      </c>
      <c r="M244" s="117">
        <f>L244-Расчет!U261/10</f>
        <v>1.7763568394002505E-14</v>
      </c>
      <c r="N244" s="111">
        <f>IF(D244&gt;90,(-1)*(180*_nn2+(-1)^_nn2*ASIN(-(-1)*SIN(Расчет!D261*PI()/180)/(SQRT(_sinfi^2+(_cosfi*COS(Азимут!D244*PI()/180))^2)))*180/PI()-ACOS((_sinfi/(SQRT(_sinfi^2+(_cosfi*COS(Азимут!D244*PI()/180))^2))))*180/PI()),(-1)*(180*_nn1+(-1)^_nn1*ASIN(-(-1)*SIN(Расчет!D261*PI()/180)/(SQRT(_sinfi^2+(_cosfi*COS(Азимут!D244*PI()/180))^2)))*180/PI()+ACOS((_sinfi/(SQRT(_sinfi^2+(_cosfi*COS(Азимут!D244*PI()/180))^2))))*180/PI()))</f>
        <v>6.1910245197020686</v>
      </c>
      <c r="O244" s="74">
        <f>IF(E244&gt;90,(-1)*(180*_nn2+(-1)^_nn2*ASIN(-(-1)*SIN(Расчет!D261*PI()/180)/(SQRT(_sinfi^2+(_cosfi*COS(Азимут!E244*PI()/180))^2)))*180/PI()-ACOS((_sinfi/(SQRT(_sinfi^2+(_cosfi*COS(Азимут!E244*PI()/180))^2))))*180/PI()),(-1)*(180*_nn1+(-1)^_nn1*ASIN(-(-1)*SIN(Расчет!D261*PI()/180)/(SQRT(_sinfi^2+(_cosfi*COS(Азимут!E244*PI()/180))^2)))*180/PI()+ACOS((_sinfi/(SQRT(_sinfi^2+(_cosfi*COS(Азимут!E244*PI()/180))^2))))*180/PI()))</f>
        <v>13.370645636904413</v>
      </c>
      <c r="P244" s="73">
        <f>(-1)*(180*_nn1+(-1)^_nn1*ASIN(-(-1)*SIN(Расчет!D261*PI()/180)/(SQRT(_sinfi^2+(_cosfi*COS(Азимут!F244*PI()/180))^2)))*180/PI()+ACOS((_sinfi/(SQRT(_sinfi^2+(_cosfi*COS(Азимут!F244*PI()/180))^2))))*180/PI())</f>
        <v>20.219934368855974</v>
      </c>
      <c r="Q244" s="73">
        <f>(-1)*(180*_nn1+(-1)^_nn1*ASIN(-(-1)*SIN(Расчет!D261*PI()/180)/(SQRT(_sinfi^2+(_cosfi*COS(Азимут!G244*PI()/180))^2)))*180/PI()+ACOS((_sinfi/(SQRT(_sinfi^2+(_cosfi*COS(Азимут!G244*PI()/180))^2))))*180/PI())</f>
        <v>26.353317226527736</v>
      </c>
      <c r="R244" s="73">
        <f>(-1)*(180*_nn1+(-1)^_nn1*ASIN(-(-1)*SIN(Расчет!D261*PI()/180)/(SQRT(_sinfi^2+(_cosfi*COS(Азимут!H244*PI()/180))^2)))*180/PI()+ACOS((_sinfi/(SQRT(_sinfi^2+(_cosfi*COS(Азимут!H244*PI()/180))^2))))*180/PI())</f>
        <v>31.538037808608465</v>
      </c>
      <c r="S244" s="73">
        <f>(-1)*(180*_nn1+(-1)^_nn1*ASIN(-(-1)*SIN(Расчет!D261*PI()/180)/(SQRT(_sinfi^2+(_cosfi*COS(Азимут!I244*PI()/180))^2)))*180/PI()+ACOS((_sinfi/(SQRT(_sinfi^2+(_cosfi*COS(Азимут!I244*PI()/180))^2))))*180/PI())</f>
        <v>35.689757502415375</v>
      </c>
      <c r="T244" s="73">
        <f>(-1)*(180*_nn1+(-1)^_nn1*ASIN(-(-1)*SIN(Расчет!D261*PI()/180)/(SQRT(_sinfi^2+(_cosfi*COS(Азимут!J244*PI()/180))^2)))*180/PI()+ACOS((_sinfi/(SQRT(_sinfi^2+(_cosfi*COS(Азимут!J244*PI()/180))^2))))*180/PI())</f>
        <v>38.822757385296313</v>
      </c>
      <c r="U244" s="73">
        <f>(-1)*(180*_nn1+(-1)^_nn1*ASIN(-(-1)*SIN(Расчет!D261*PI()/180)/(SQRT(_sinfi^2+(_cosfi*COS(Азимут!K244*PI()/180))^2)))*180/PI()+ACOS((_sinfi/(SQRT(_sinfi^2+(_cosfi*COS(Азимут!K244*PI()/180))^2))))*180/PI())</f>
        <v>40.995045976695422</v>
      </c>
      <c r="V244" s="73">
        <f>(-1)*(180*_nn1+(-1)^_nn1*ASIN(-(-1)*SIN(Расчет!D261*PI()/180)/(SQRT(_sinfi^2+(_cosfi*COS(Азимут!L244*PI()/180))^2)))*180/PI()+ACOS((_sinfi/(SQRT(_sinfi^2+(_cosfi*COS(Азимут!L244*PI()/180))^2))))*180/PI())</f>
        <v>42.268840480607111</v>
      </c>
      <c r="W244" s="110">
        <f>(-1)*(180*_nn1+(-1)^_nn1*ASIN(-(-1)*SIN(Расчет!D261*PI()/180)/(SQRT(_sinfi^2+(_cosfi*COS(Азимут!M244*PI()/180))^2)))*180/PI()+ACOS((_sinfi/(SQRT(_sinfi^2+(_cosfi*COS(Азимут!M244*PI()/180))^2))))*180/PI())</f>
        <v>42.688221722281583</v>
      </c>
    </row>
    <row r="245" spans="1:23">
      <c r="A245" s="46">
        <f>Расчет!A262</f>
        <v>241</v>
      </c>
      <c r="B245" s="3" t="str">
        <f>Расчет!B262</f>
        <v>Август</v>
      </c>
      <c r="C245" s="31">
        <f>Расчет!C262</f>
        <v>29</v>
      </c>
      <c r="D245" s="120">
        <f>Расчет!U262-Расчет!U262/10</f>
        <v>96.347134322078091</v>
      </c>
      <c r="E245" s="16">
        <f>D245-Расчет!U262/10</f>
        <v>85.641897175180532</v>
      </c>
      <c r="F245" s="57">
        <f>E245-Расчет!U262/10</f>
        <v>74.936660028282972</v>
      </c>
      <c r="G245" s="57">
        <f>F245-Расчет!U262/10</f>
        <v>64.231422881385413</v>
      </c>
      <c r="H245" s="57">
        <f>G245-Расчет!U262/10</f>
        <v>53.526185734487846</v>
      </c>
      <c r="I245" s="57">
        <f>H245-Расчет!U262/10</f>
        <v>42.82094858759028</v>
      </c>
      <c r="J245" s="57">
        <f>I245-Расчет!U262/10</f>
        <v>32.115711440692714</v>
      </c>
      <c r="K245" s="57">
        <f>J245-Расчет!U262/10</f>
        <v>21.410474293795147</v>
      </c>
      <c r="L245" s="57">
        <f>K245-Расчет!U262/10</f>
        <v>10.705237146897582</v>
      </c>
      <c r="M245" s="117">
        <f>L245-Расчет!U262/10</f>
        <v>1.7763568394002505E-14</v>
      </c>
      <c r="N245" s="111">
        <f>IF(D245&gt;90,(-1)*(180*_nn2+(-1)^_nn2*ASIN(-(-1)*SIN(Расчет!D262*PI()/180)/(SQRT(_sinfi^2+(_cosfi*COS(Азимут!D245*PI()/180))^2)))*180/PI()-ACOS((_sinfi/(SQRT(_sinfi^2+(_cosfi*COS(Азимут!D245*PI()/180))^2))))*180/PI()),(-1)*(180*_nn1+(-1)^_nn1*ASIN(-(-1)*SIN(Расчет!D262*PI()/180)/(SQRT(_sinfi^2+(_cosfi*COS(Азимут!D245*PI()/180))^2)))*180/PI()+ACOS((_sinfi/(SQRT(_sinfi^2+(_cosfi*COS(Азимут!D245*PI()/180))^2))))*180/PI()))</f>
        <v>6.1607729123320212</v>
      </c>
      <c r="O245" s="74">
        <f>IF(E245&gt;90,(-1)*(180*_nn2+(-1)^_nn2*ASIN(-(-1)*SIN(Расчет!D262*PI()/180)/(SQRT(_sinfi^2+(_cosfi*COS(Азимут!E245*PI()/180))^2)))*180/PI()-ACOS((_sinfi/(SQRT(_sinfi^2+(_cosfi*COS(Азимут!E245*PI()/180))^2))))*180/PI()),(-1)*(180*_nn1+(-1)^_nn1*ASIN(-(-1)*SIN(Расчет!D262*PI()/180)/(SQRT(_sinfi^2+(_cosfi*COS(Азимут!E245*PI()/180))^2)))*180/PI()+ACOS((_sinfi/(SQRT(_sinfi^2+(_cosfi*COS(Азимут!E245*PI()/180))^2))))*180/PI()))</f>
        <v>13.288314427686942</v>
      </c>
      <c r="P245" s="73">
        <f>(-1)*(180*_nn1+(-1)^_nn1*ASIN(-(-1)*SIN(Расчет!D262*PI()/180)/(SQRT(_sinfi^2+(_cosfi*COS(Азимут!F245*PI()/180))^2)))*180/PI()+ACOS((_sinfi/(SQRT(_sinfi^2+(_cosfi*COS(Азимут!F245*PI()/180))^2))))*180/PI())</f>
        <v>20.074195518352838</v>
      </c>
      <c r="Q245" s="73">
        <f>(-1)*(180*_nn1+(-1)^_nn1*ASIN(-(-1)*SIN(Расчет!D262*PI()/180)/(SQRT(_sinfi^2+(_cosfi*COS(Азимут!G245*PI()/180))^2)))*180/PI()+ACOS((_sinfi/(SQRT(_sinfi^2+(_cosfi*COS(Азимут!G245*PI()/180))^2))))*180/PI())</f>
        <v>26.144639835583035</v>
      </c>
      <c r="R245" s="73">
        <f>(-1)*(180*_nn1+(-1)^_nn1*ASIN(-(-1)*SIN(Расчет!D262*PI()/180)/(SQRT(_sinfi^2+(_cosfi*COS(Азимут!H245*PI()/180))^2)))*180/PI()+ACOS((_sinfi/(SQRT(_sinfi^2+(_cosfi*COS(Азимут!H245*PI()/180))^2))))*180/PI())</f>
        <v>31.275332980834833</v>
      </c>
      <c r="S245" s="73">
        <f>(-1)*(180*_nn1+(-1)^_nn1*ASIN(-(-1)*SIN(Расчет!D262*PI()/180)/(SQRT(_sinfi^2+(_cosfi*COS(Азимут!I245*PI()/180))^2)))*180/PI()+ACOS((_sinfi/(SQRT(_sinfi^2+(_cosfi*COS(Азимут!I245*PI()/180))^2))))*180/PI())</f>
        <v>35.385441962547276</v>
      </c>
      <c r="T245" s="73">
        <f>(-1)*(180*_nn1+(-1)^_nn1*ASIN(-(-1)*SIN(Расчет!D262*PI()/180)/(SQRT(_sinfi^2+(_cosfi*COS(Азимут!J245*PI()/180))^2)))*180/PI()+ACOS((_sinfi/(SQRT(_sinfi^2+(_cosfi*COS(Азимут!J245*PI()/180))^2))))*180/PI())</f>
        <v>38.489081857961565</v>
      </c>
      <c r="U245" s="73">
        <f>(-1)*(180*_nn1+(-1)^_nn1*ASIN(-(-1)*SIN(Расчет!D262*PI()/180)/(SQRT(_sinfi^2+(_cosfi*COS(Азимут!K245*PI()/180))^2)))*180/PI()+ACOS((_sinfi/(SQRT(_sinfi^2+(_cosfi*COS(Азимут!K245*PI()/180))^2))))*180/PI())</f>
        <v>40.642454613566542</v>
      </c>
      <c r="V245" s="73">
        <f>(-1)*(180*_nn1+(-1)^_nn1*ASIN(-(-1)*SIN(Расчет!D262*PI()/180)/(SQRT(_sinfi^2+(_cosfi*COS(Азимут!L245*PI()/180))^2)))*180/PI()+ACOS((_sinfi/(SQRT(_sinfi^2+(_cosfi*COS(Азимут!L245*PI()/180))^2))))*180/PI())</f>
        <v>41.9058142820586</v>
      </c>
      <c r="W245" s="110">
        <f>(-1)*(180*_nn1+(-1)^_nn1*ASIN(-(-1)*SIN(Расчет!D262*PI()/180)/(SQRT(_sinfi^2+(_cosfi*COS(Азимут!M245*PI()/180))^2)))*180/PI()+ACOS((_sinfi/(SQRT(_sinfi^2+(_cosfi*COS(Азимут!M245*PI()/180))^2))))*180/PI())</f>
        <v>42.321876474828002</v>
      </c>
    </row>
    <row r="246" spans="1:23">
      <c r="A246" s="46">
        <f>Расчет!A263</f>
        <v>242</v>
      </c>
      <c r="B246" s="3" t="str">
        <f>Расчет!B263</f>
        <v>Август</v>
      </c>
      <c r="C246" s="31">
        <f>Расчет!C263</f>
        <v>30</v>
      </c>
      <c r="D246" s="120">
        <f>Расчет!U263-Расчет!U263/10</f>
        <v>95.729328070667449</v>
      </c>
      <c r="E246" s="57">
        <f>D246-Расчет!U263/10</f>
        <v>85.092736062815504</v>
      </c>
      <c r="F246" s="57">
        <f>E246-Расчет!U263/10</f>
        <v>74.456144054963559</v>
      </c>
      <c r="G246" s="57">
        <f>F246-Расчет!U263/10</f>
        <v>63.819552047111621</v>
      </c>
      <c r="H246" s="57">
        <f>G246-Расчет!U263/10</f>
        <v>53.182960039259683</v>
      </c>
      <c r="I246" s="57">
        <f>H246-Расчет!U263/10</f>
        <v>42.546368031407745</v>
      </c>
      <c r="J246" s="57">
        <f>I246-Расчет!U263/10</f>
        <v>31.909776023555807</v>
      </c>
      <c r="K246" s="57">
        <f>J246-Расчет!U263/10</f>
        <v>21.273184015703869</v>
      </c>
      <c r="L246" s="57">
        <f>K246-Расчет!U263/10</f>
        <v>10.636592007851929</v>
      </c>
      <c r="M246" s="117">
        <f>L246-Расчет!U263/10</f>
        <v>0</v>
      </c>
      <c r="N246" s="111">
        <f>IF(D246&gt;90,(-1)*(180*_nn2+(-1)^_nn2*ASIN(-(-1)*SIN(Расчет!D263*PI()/180)/(SQRT(_sinfi^2+(_cosfi*COS(Азимут!D246*PI()/180))^2)))*180/PI()-ACOS((_sinfi/(SQRT(_sinfi^2+(_cosfi*COS(Азимут!D246*PI()/180))^2))))*180/PI()),(-1)*(180*_nn1+(-1)^_nn1*ASIN(-(-1)*SIN(Расчет!D263*PI()/180)/(SQRT(_sinfi^2+(_cosfi*COS(Азимут!D246*PI()/180))^2)))*180/PI()+ACOS((_sinfi/(SQRT(_sinfi^2+(_cosfi*COS(Азимут!D246*PI()/180))^2))))*180/PI()))</f>
        <v>6.1293379836354234</v>
      </c>
      <c r="O246" s="73">
        <f>(-1)*(180*_nn1+(-1)^_nn1*ASIN(-(-1)*SIN(Расчет!D263*PI()/180)/(SQRT(_sinfi^2+(_cosfi*COS(Азимут!E246*PI()/180))^2)))*180/PI()+ACOS((_sinfi/(SQRT(_sinfi^2+(_cosfi*COS(Азимут!E246*PI()/180))^2))))*180/PI())</f>
        <v>13.204084528361051</v>
      </c>
      <c r="P246" s="73">
        <f>(-1)*(180*_nn1+(-1)^_nn1*ASIN(-(-1)*SIN(Расчет!D263*PI()/180)/(SQRT(_sinfi^2+(_cosfi*COS(Азимут!F246*PI()/180))^2)))*180/PI()+ACOS((_sinfi/(SQRT(_sinfi^2+(_cosfi*COS(Азимут!F246*PI()/180))^2))))*180/PI())</f>
        <v>19.926318106913158</v>
      </c>
      <c r="Q246" s="73">
        <f>(-1)*(180*_nn1+(-1)^_nn1*ASIN(-(-1)*SIN(Расчет!D263*PI()/180)/(SQRT(_sinfi^2+(_cosfi*COS(Азимут!G246*PI()/180))^2)))*180/PI()+ACOS((_sinfi/(SQRT(_sinfi^2+(_cosfi*COS(Азимут!G246*PI()/180))^2))))*180/PI())</f>
        <v>25.933860142407383</v>
      </c>
      <c r="R246" s="73">
        <f>(-1)*(180*_nn1+(-1)^_nn1*ASIN(-(-1)*SIN(Расчет!D263*PI()/180)/(SQRT(_sinfi^2+(_cosfi*COS(Азимут!H246*PI()/180))^2)))*180/PI()+ACOS((_sinfi/(SQRT(_sinfi^2+(_cosfi*COS(Азимут!H246*PI()/180))^2))))*180/PI())</f>
        <v>31.010613198277525</v>
      </c>
      <c r="S246" s="73">
        <f>(-1)*(180*_nn1+(-1)^_nn1*ASIN(-(-1)*SIN(Расчет!D263*PI()/180)/(SQRT(_sinfi^2+(_cosfi*COS(Азимут!I246*PI()/180))^2)))*180/PI()+ACOS((_sinfi/(SQRT(_sinfi^2+(_cosfi*COS(Азимут!I246*PI()/180))^2))))*180/PI())</f>
        <v>35.079133576891223</v>
      </c>
      <c r="T246" s="73">
        <f>(-1)*(180*_nn1+(-1)^_nn1*ASIN(-(-1)*SIN(Расчет!D263*PI()/180)/(SQRT(_sinfi^2+(_cosfi*COS(Азимут!J246*PI()/180))^2)))*180/PI()+ACOS((_sinfi/(SQRT(_sinfi^2+(_cosfi*COS(Азимут!J246*PI()/180))^2))))*180/PI())</f>
        <v>38.15336245808453</v>
      </c>
      <c r="U246" s="73">
        <f>(-1)*(180*_nn1+(-1)^_nn1*ASIN(-(-1)*SIN(Расчет!D263*PI()/180)/(SQRT(_sinfi^2+(_cosfi*COS(Азимут!K246*PI()/180))^2)))*180/PI()+ACOS((_sinfi/(SQRT(_sinfi^2+(_cosfi*COS(Азимут!K246*PI()/180))^2))))*180/PI())</f>
        <v>40.287736700695291</v>
      </c>
      <c r="V246" s="73">
        <f>(-1)*(180*_nn1+(-1)^_nn1*ASIN(-(-1)*SIN(Расчет!D263*PI()/180)/(SQRT(_sinfi^2+(_cosfi*COS(Азимут!L246*PI()/180))^2)))*180/PI()+ACOS((_sinfi/(SQRT(_sinfi^2+(_cosfi*COS(Азимут!L246*PI()/180))^2))))*180/PI())</f>
        <v>41.540592233051456</v>
      </c>
      <c r="W246" s="110">
        <f>(-1)*(180*_nn1+(-1)^_nn1*ASIN(-(-1)*SIN(Расчет!D263*PI()/180)/(SQRT(_sinfi^2+(_cosfi*COS(Азимут!M246*PI()/180))^2)))*180/PI()+ACOS((_sinfi/(SQRT(_sinfi^2+(_cosfi*COS(Азимут!M246*PI()/180))^2))))*180/PI())</f>
        <v>41.95330897888266</v>
      </c>
    </row>
    <row r="247" spans="1:23">
      <c r="A247" s="46">
        <f>Расчет!A264</f>
        <v>243</v>
      </c>
      <c r="B247" s="3" t="str">
        <f>Расчет!B264</f>
        <v>Август</v>
      </c>
      <c r="C247" s="31">
        <f>Расчет!C264</f>
        <v>31</v>
      </c>
      <c r="D247" s="120">
        <f>Расчет!U264-Расчет!U264/10</f>
        <v>95.109569450622402</v>
      </c>
      <c r="E247" s="57">
        <f>D247-Расчет!U264/10</f>
        <v>84.541839511664364</v>
      </c>
      <c r="F247" s="57">
        <f>E247-Расчет!U264/10</f>
        <v>73.974109572706325</v>
      </c>
      <c r="G247" s="57">
        <f>F247-Расчет!U264/10</f>
        <v>63.40637963374828</v>
      </c>
      <c r="H247" s="57">
        <f>G247-Расчет!U264/10</f>
        <v>52.838649694790234</v>
      </c>
      <c r="I247" s="57">
        <f>H247-Расчет!U264/10</f>
        <v>42.270919755832189</v>
      </c>
      <c r="J247" s="57">
        <f>I247-Расчет!U264/10</f>
        <v>31.703189816874144</v>
      </c>
      <c r="K247" s="57">
        <f>J247-Расчет!U264/10</f>
        <v>21.135459877916098</v>
      </c>
      <c r="L247" s="57">
        <f>K247-Расчет!U264/10</f>
        <v>10.567729938958054</v>
      </c>
      <c r="M247" s="117">
        <f>L247-Расчет!U264/10</f>
        <v>0</v>
      </c>
      <c r="N247" s="111">
        <f>IF(D247&gt;90,(-1)*(180*_nn2+(-1)^_nn2*ASIN(-(-1)*SIN(Расчет!D264*PI()/180)/(SQRT(_sinfi^2+(_cosfi*COS(Азимут!D247*PI()/180))^2)))*180/PI()-ACOS((_sinfi/(SQRT(_sinfi^2+(_cosfi*COS(Азимут!D247*PI()/180))^2))))*180/PI()),(-1)*(180*_nn1+(-1)^_nn1*ASIN(-(-1)*SIN(Расчет!D264*PI()/180)/(SQRT(_sinfi^2+(_cosfi*COS(Азимут!D247*PI()/180))^2)))*180/PI()+ACOS((_sinfi/(SQRT(_sinfi^2+(_cosfi*COS(Азимут!D247*PI()/180))^2))))*180/PI()))</f>
        <v>6.0967334289952362</v>
      </c>
      <c r="O247" s="73">
        <f>(-1)*(180*_nn1+(-1)^_nn1*ASIN(-(-1)*SIN(Расчет!D264*PI()/180)/(SQRT(_sinfi^2+(_cosfi*COS(Азимут!E247*PI()/180))^2)))*180/PI()+ACOS((_sinfi/(SQRT(_sinfi^2+(_cosfi*COS(Азимут!E247*PI()/180))^2))))*180/PI())</f>
        <v>13.117992375040302</v>
      </c>
      <c r="P247" s="73">
        <f>(-1)*(180*_nn1+(-1)^_nn1*ASIN(-(-1)*SIN(Расчет!D264*PI()/180)/(SQRT(_sinfi^2+(_cosfi*COS(Азимут!F247*PI()/180))^2)))*180/PI()+ACOS((_sinfi/(SQRT(_sinfi^2+(_cosfi*COS(Азимут!F247*PI()/180))^2))))*180/PI())</f>
        <v>19.776359066389801</v>
      </c>
      <c r="Q247" s="73">
        <f>(-1)*(180*_nn1+(-1)^_nn1*ASIN(-(-1)*SIN(Расчет!D264*PI()/180)/(SQRT(_sinfi^2+(_cosfi*COS(Азимут!G247*PI()/180))^2)))*180/PI()+ACOS((_sinfi/(SQRT(_sinfi^2+(_cosfi*COS(Азимут!G247*PI()/180))^2))))*180/PI())</f>
        <v>25.721048915106479</v>
      </c>
      <c r="R247" s="73">
        <f>(-1)*(180*_nn1+(-1)^_nn1*ASIN(-(-1)*SIN(Расчет!D264*PI()/180)/(SQRT(_sinfi^2+(_cosfi*COS(Азимут!H247*PI()/180))^2)))*180/PI()+ACOS((_sinfi/(SQRT(_sinfi^2+(_cosfi*COS(Азимут!H247*PI()/180))^2))))*180/PI())</f>
        <v>30.74395838871871</v>
      </c>
      <c r="S247" s="73">
        <f>(-1)*(180*_nn1+(-1)^_nn1*ASIN(-(-1)*SIN(Расчет!D264*PI()/180)/(SQRT(_sinfi^2+(_cosfi*COS(Азимут!I247*PI()/180))^2)))*180/PI()+ACOS((_sinfi/(SQRT(_sinfi^2+(_cosfi*COS(Азимут!I247*PI()/180))^2))))*180/PI())</f>
        <v>34.77091930057864</v>
      </c>
      <c r="T247" s="73">
        <f>(-1)*(180*_nn1+(-1)^_nn1*ASIN(-(-1)*SIN(Расчет!D264*PI()/180)/(SQRT(_sinfi^2+(_cosfi*COS(Азимут!J247*PI()/180))^2)))*180/PI()+ACOS((_sinfi/(SQRT(_sinfi^2+(_cosfi*COS(Азимут!J247*PI()/180))^2))))*180/PI())</f>
        <v>37.815691826700629</v>
      </c>
      <c r="U247" s="73">
        <f>(-1)*(180*_nn1+(-1)^_nn1*ASIN(-(-1)*SIN(Расчет!D264*PI()/180)/(SQRT(_sinfi^2+(_cosfi*COS(Азимут!K247*PI()/180))^2)))*180/PI()+ACOS((_sinfi/(SQRT(_sinfi^2+(_cosfi*COS(Азимут!K247*PI()/180))^2))))*180/PI())</f>
        <v>39.93098907538473</v>
      </c>
      <c r="V247" s="73">
        <f>(-1)*(180*_nn1+(-1)^_nn1*ASIN(-(-1)*SIN(Расчет!D264*PI()/180)/(SQRT(_sinfi^2+(_cosfi*COS(Азимут!L247*PI()/180))^2)))*180/PI()+ACOS((_sinfi/(SQRT(_sinfi^2+(_cosfi*COS(Азимут!L247*PI()/180))^2))))*180/PI())</f>
        <v>41.173273697069277</v>
      </c>
      <c r="W247" s="110">
        <f>(-1)*(180*_nn1+(-1)^_nn1*ASIN(-(-1)*SIN(Расчет!D264*PI()/180)/(SQRT(_sinfi^2+(_cosfi*COS(Азимут!M247*PI()/180))^2)))*180/PI()+ACOS((_sinfi/(SQRT(_sinfi^2+(_cosfi*COS(Азимут!M247*PI()/180))^2))))*180/PI())</f>
        <v>41.582619433822941</v>
      </c>
    </row>
    <row r="248" spans="1:23">
      <c r="A248" s="46">
        <f>Расчет!A265</f>
        <v>244</v>
      </c>
      <c r="B248" s="3" t="str">
        <f>Расчет!B265</f>
        <v>Сентябрь</v>
      </c>
      <c r="C248" s="31">
        <f>Расчет!C265</f>
        <v>1</v>
      </c>
      <c r="D248" s="120">
        <f>Расчет!U265-Расчет!U265/10</f>
        <v>94.487972226870966</v>
      </c>
      <c r="E248" s="57">
        <f>D248-Расчет!U265/10</f>
        <v>83.989308646107531</v>
      </c>
      <c r="F248" s="57">
        <f>E248-Расчет!U265/10</f>
        <v>73.490645065344097</v>
      </c>
      <c r="G248" s="57">
        <f>F248-Расчет!U265/10</f>
        <v>62.991981484580656</v>
      </c>
      <c r="H248" s="57">
        <f>G248-Расчет!U265/10</f>
        <v>52.493317903817214</v>
      </c>
      <c r="I248" s="57">
        <f>H248-Расчет!U265/10</f>
        <v>41.994654323053773</v>
      </c>
      <c r="J248" s="57">
        <f>I248-Расчет!U265/10</f>
        <v>31.495990742290331</v>
      </c>
      <c r="K248" s="57">
        <f>J248-Расчет!U265/10</f>
        <v>20.99732716152689</v>
      </c>
      <c r="L248" s="57">
        <f>K248-Расчет!U265/10</f>
        <v>10.49866358076345</v>
      </c>
      <c r="M248" s="117">
        <f>L248-Расчет!U265/10</f>
        <v>0</v>
      </c>
      <c r="N248" s="111">
        <f>IF(D248&gt;90,(-1)*(180*_nn2+(-1)^_nn2*ASIN(-(-1)*SIN(Расчет!D265*PI()/180)/(SQRT(_sinfi^2+(_cosfi*COS(Азимут!D248*PI()/180))^2)))*180/PI()-ACOS((_sinfi/(SQRT(_sinfi^2+(_cosfi*COS(Азимут!D248*PI()/180))^2))))*180/PI()),(-1)*(180*_nn1+(-1)^_nn1*ASIN(-(-1)*SIN(Расчет!D265*PI()/180)/(SQRT(_sinfi^2+(_cosfi*COS(Азимут!D248*PI()/180))^2)))*180/PI()+ACOS((_sinfi/(SQRT(_sinfi^2+(_cosfi*COS(Азимут!D248*PI()/180))^2))))*180/PI()))</f>
        <v>6.0629739926614263</v>
      </c>
      <c r="O248" s="73">
        <f>(-1)*(180*_nn1+(-1)^_nn1*ASIN(-(-1)*SIN(Расчет!D265*PI()/180)/(SQRT(_sinfi^2+(_cosfi*COS(Азимут!E248*PI()/180))^2)))*180/PI()+ACOS((_sinfi/(SQRT(_sinfi^2+(_cosfi*COS(Азимут!E248*PI()/180))^2))))*180/PI())</f>
        <v>13.030075677011013</v>
      </c>
      <c r="P248" s="73">
        <f>(-1)*(180*_nn1+(-1)^_nn1*ASIN(-(-1)*SIN(Расчет!D265*PI()/180)/(SQRT(_sinfi^2+(_cosfi*COS(Азимут!F248*PI()/180))^2)))*180/PI()+ACOS((_sinfi/(SQRT(_sinfi^2+(_cosfi*COS(Азимут!F248*PI()/180))^2))))*180/PI())</f>
        <v>19.624376233120927</v>
      </c>
      <c r="Q248" s="73">
        <f>(-1)*(180*_nn1+(-1)^_nn1*ASIN(-(-1)*SIN(Расчет!D265*PI()/180)/(SQRT(_sinfi^2+(_cosfi*COS(Азимут!G248*PI()/180))^2)))*180/PI()+ACOS((_sinfi/(SQRT(_sinfi^2+(_cosfi*COS(Азимут!G248*PI()/180))^2))))*180/PI())</f>
        <v>25.506277342218084</v>
      </c>
      <c r="R248" s="73">
        <f>(-1)*(180*_nn1+(-1)^_nn1*ASIN(-(-1)*SIN(Расчет!D265*PI()/180)/(SQRT(_sinfi^2+(_cosfi*COS(Азимут!H248*PI()/180))^2)))*180/PI()+ACOS((_sinfi/(SQRT(_sinfi^2+(_cosfi*COS(Азимут!H248*PI()/180))^2))))*180/PI())</f>
        <v>30.475448545269415</v>
      </c>
      <c r="S248" s="73">
        <f>(-1)*(180*_nn1+(-1)^_nn1*ASIN(-(-1)*SIN(Расчет!D265*PI()/180)/(SQRT(_sinfi^2+(_cosfi*COS(Азимут!I248*PI()/180))^2)))*180/PI()+ACOS((_sinfi/(SQRT(_sinfi^2+(_cosfi*COS(Азимут!I248*PI()/180))^2))))*180/PI())</f>
        <v>34.46088595976002</v>
      </c>
      <c r="T248" s="73">
        <f>(-1)*(180*_nn1+(-1)^_nn1*ASIN(-(-1)*SIN(Расчет!D265*PI()/180)/(SQRT(_sinfi^2+(_cosfi*COS(Азимут!J248*PI()/180))^2)))*180/PI()+ACOS((_sinfi/(SQRT(_sinfi^2+(_cosfi*COS(Азимут!J248*PI()/180))^2))))*180/PI())</f>
        <v>37.476162406349488</v>
      </c>
      <c r="U248" s="73">
        <f>(-1)*(180*_nn1+(-1)^_nn1*ASIN(-(-1)*SIN(Расчет!D265*PI()/180)/(SQRT(_sinfi^2+(_cosfi*COS(Азимут!K248*PI()/180))^2)))*180/PI()+ACOS((_sinfi/(SQRT(_sinfi^2+(_cosfi*COS(Азимут!K248*PI()/180))^2))))*180/PI())</f>
        <v>39.572308380552073</v>
      </c>
      <c r="V248" s="73">
        <f>(-1)*(180*_nn1+(-1)^_nn1*ASIN(-(-1)*SIN(Расчет!D265*PI()/180)/(SQRT(_sinfi^2+(_cosfi*COS(Азимут!L248*PI()/180))^2)))*180/PI()+ACOS((_sinfi/(SQRT(_sinfi^2+(_cosfi*COS(Азимут!L248*PI()/180))^2))))*180/PI())</f>
        <v>40.803957870235081</v>
      </c>
      <c r="W248" s="110">
        <f>(-1)*(180*_nn1+(-1)^_nn1*ASIN(-(-1)*SIN(Расчет!D265*PI()/180)/(SQRT(_sinfi^2+(_cosfi*COS(Азимут!M248*PI()/180))^2)))*180/PI()+ACOS((_sinfi/(SQRT(_sinfi^2+(_cosfi*COS(Азимут!M248*PI()/180))^2))))*180/PI())</f>
        <v>41.209907885053354</v>
      </c>
    </row>
    <row r="249" spans="1:23">
      <c r="A249" s="46">
        <f>Расчет!A266</f>
        <v>245</v>
      </c>
      <c r="B249" s="3" t="str">
        <f>Расчет!B266</f>
        <v>Сентябрь</v>
      </c>
      <c r="C249" s="31">
        <f>Расчет!C266</f>
        <v>2</v>
      </c>
      <c r="D249" s="120">
        <f>Расчет!U266-Расчет!U266/10</f>
        <v>93.864647961313622</v>
      </c>
      <c r="E249" s="57">
        <f>D249-Расчет!U266/10</f>
        <v>83.435242632278772</v>
      </c>
      <c r="F249" s="57">
        <f>E249-Расчет!U266/10</f>
        <v>73.005837303243922</v>
      </c>
      <c r="G249" s="57">
        <f>F249-Расчет!U266/10</f>
        <v>62.576431974209072</v>
      </c>
      <c r="H249" s="57">
        <f>G249-Расчет!U266/10</f>
        <v>52.147026645174222</v>
      </c>
      <c r="I249" s="57">
        <f>H249-Расчет!U266/10</f>
        <v>41.717621316139372</v>
      </c>
      <c r="J249" s="57">
        <f>I249-Расчет!U266/10</f>
        <v>31.288215987104525</v>
      </c>
      <c r="K249" s="57">
        <f>J249-Расчет!U266/10</f>
        <v>20.858810658069679</v>
      </c>
      <c r="L249" s="57">
        <f>K249-Расчет!U266/10</f>
        <v>10.429405329034832</v>
      </c>
      <c r="M249" s="117">
        <f>L249-Расчет!U266/10</f>
        <v>-1.4210854715202004E-14</v>
      </c>
      <c r="N249" s="111">
        <f>IF(D249&gt;90,(-1)*(180*_nn2+(-1)^_nn2*ASIN(-(-1)*SIN(Расчет!D266*PI()/180)/(SQRT(_sinfi^2+(_cosfi*COS(Азимут!D249*PI()/180))^2)))*180/PI()-ACOS((_sinfi/(SQRT(_sinfi^2+(_cosfi*COS(Азимут!D249*PI()/180))^2))))*180/PI()),(-1)*(180*_nn1+(-1)^_nn1*ASIN(-(-1)*SIN(Расчет!D266*PI()/180)/(SQRT(_sinfi^2+(_cosfi*COS(Азимут!D249*PI()/180))^2)))*180/PI()+ACOS((_sinfi/(SQRT(_sinfi^2+(_cosfi*COS(Азимут!D249*PI()/180))^2))))*180/PI()))</f>
        <v>6.028075425047291</v>
      </c>
      <c r="O249" s="73">
        <f>(-1)*(180*_nn1+(-1)^_nn1*ASIN(-(-1)*SIN(Расчет!D266*PI()/180)/(SQRT(_sinfi^2+(_cosfi*COS(Азимут!E249*PI()/180))^2)))*180/PI()+ACOS((_sinfi/(SQRT(_sinfi^2+(_cosfi*COS(Азимут!E249*PI()/180))^2))))*180/PI())</f>
        <v>12.940373341619562</v>
      </c>
      <c r="P249" s="73">
        <f>(-1)*(180*_nn1+(-1)^_nn1*ASIN(-(-1)*SIN(Расчет!D266*PI()/180)/(SQRT(_sinfi^2+(_cosfi*COS(Азимут!F249*PI()/180))^2)))*180/PI()+ACOS((_sinfi/(SQRT(_sinfi^2+(_cosfi*COS(Азимут!F249*PI()/180))^2))))*180/PI())</f>
        <v>19.470428274728135</v>
      </c>
      <c r="Q249" s="73">
        <f>(-1)*(180*_nn1+(-1)^_nn1*ASIN(-(-1)*SIN(Расчет!D266*PI()/180)/(SQRT(_sinfi^2+(_cosfi*COS(Азимут!G249*PI()/180))^2)))*180/PI()+ACOS((_sinfi/(SQRT(_sinfi^2+(_cosfi*COS(Азимут!G249*PI()/180))^2))))*180/PI())</f>
        <v>25.289616983065599</v>
      </c>
      <c r="R249" s="73">
        <f>(-1)*(180*_nn1+(-1)^_nn1*ASIN(-(-1)*SIN(Расчет!D266*PI()/180)/(SQRT(_sinfi^2+(_cosfi*COS(Азимут!H249*PI()/180))^2)))*180/PI()+ACOS((_sinfi/(SQRT(_sinfi^2+(_cosfi*COS(Азимут!H249*PI()/180))^2))))*180/PI())</f>
        <v>30.205163700886374</v>
      </c>
      <c r="S249" s="73">
        <f>(-1)*(180*_nn1+(-1)^_nn1*ASIN(-(-1)*SIN(Расчет!D266*PI()/180)/(SQRT(_sinfi^2+(_cosfi*COS(Азимут!I249*PI()/180))^2)))*180/PI()+ACOS((_sinfi/(SQRT(_sinfi^2+(_cosfi*COS(Азимут!I249*PI()/180))^2))))*180/PI())</f>
        <v>34.149120241566976</v>
      </c>
      <c r="T249" s="73">
        <f>(-1)*(180*_nn1+(-1)^_nn1*ASIN(-(-1)*SIN(Расчет!D266*PI()/180)/(SQRT(_sinfi^2+(_cosfi*COS(Азимут!J249*PI()/180))^2)))*180/PI()+ACOS((_sinfi/(SQRT(_sinfi^2+(_cosfi*COS(Азимут!J249*PI()/180))^2))))*180/PI())</f>
        <v>37.134866437818999</v>
      </c>
      <c r="U249" s="73">
        <f>(-1)*(180*_nn1+(-1)^_nn1*ASIN(-(-1)*SIN(Расчет!D266*PI()/180)/(SQRT(_sinfi^2+(_cosfi*COS(Азимут!K249*PI()/180))^2)))*180/PI()+ACOS((_sinfi/(SQRT(_sinfi^2+(_cosfi*COS(Азимут!K249*PI()/180))^2))))*180/PI())</f>
        <v>39.21179106298959</v>
      </c>
      <c r="V249" s="73">
        <f>(-1)*(180*_nn1+(-1)^_nn1*ASIN(-(-1)*SIN(Расчет!D266*PI()/180)/(SQRT(_sinfi^2+(_cosfi*COS(Азимут!L249*PI()/180))^2)))*180/PI()+ACOS((_sinfi/(SQRT(_sinfi^2+(_cosfi*COS(Азимут!L249*PI()/180))^2))))*180/PI())</f>
        <v>40.432743779137127</v>
      </c>
      <c r="W249" s="110">
        <f>(-1)*(180*_nn1+(-1)^_nn1*ASIN(-(-1)*SIN(Расчет!D266*PI()/180)/(SQRT(_sinfi^2+(_cosfi*COS(Азимут!M249*PI()/180))^2)))*180/PI()+ACOS((_sinfi/(SQRT(_sinfi^2+(_cosfi*COS(Азимут!M249*PI()/180))^2))))*180/PI())</f>
        <v>40.835274221471565</v>
      </c>
    </row>
    <row r="250" spans="1:23">
      <c r="A250" s="46">
        <f>Расчет!A267</f>
        <v>246</v>
      </c>
      <c r="B250" s="3" t="str">
        <f>Расчет!B267</f>
        <v>Сентябрь</v>
      </c>
      <c r="C250" s="31">
        <f>Расчет!C267</f>
        <v>3</v>
      </c>
      <c r="D250" s="120">
        <f>Расчет!U267-Расчет!U267/10</f>
        <v>93.239706138542616</v>
      </c>
      <c r="E250" s="57">
        <f>D250-Расчет!U267/10</f>
        <v>82.879738789815661</v>
      </c>
      <c r="F250" s="57">
        <f>E250-Расчет!U267/10</f>
        <v>72.519771441088707</v>
      </c>
      <c r="G250" s="57">
        <f>F250-Расчет!U267/10</f>
        <v>62.159804092361753</v>
      </c>
      <c r="H250" s="57">
        <f>G250-Расчет!U267/10</f>
        <v>51.799836743634799</v>
      </c>
      <c r="I250" s="57">
        <f>H250-Расчет!U267/10</f>
        <v>41.439869394907845</v>
      </c>
      <c r="J250" s="57">
        <f>I250-Расчет!U267/10</f>
        <v>31.079902046180887</v>
      </c>
      <c r="K250" s="57">
        <f>J250-Расчет!U267/10</f>
        <v>20.71993469745393</v>
      </c>
      <c r="L250" s="57">
        <f>K250-Расчет!U267/10</f>
        <v>10.359967348726972</v>
      </c>
      <c r="M250" s="117">
        <f>L250-Расчет!U267/10</f>
        <v>1.4210854715202004E-14</v>
      </c>
      <c r="N250" s="111">
        <f>IF(D250&gt;90,(-1)*(180*_nn2+(-1)^_nn2*ASIN(-(-1)*SIN(Расчет!D267*PI()/180)/(SQRT(_sinfi^2+(_cosfi*COS(Азимут!D250*PI()/180))^2)))*180/PI()-ACOS((_sinfi/(SQRT(_sinfi^2+(_cosfi*COS(Азимут!D250*PI()/180))^2))))*180/PI()),(-1)*(180*_nn1+(-1)^_nn1*ASIN(-(-1)*SIN(Расчет!D267*PI()/180)/(SQRT(_sinfi^2+(_cosfi*COS(Азимут!D250*PI()/180))^2)))*180/PI()+ACOS((_sinfi/(SQRT(_sinfi^2+(_cosfi*COS(Азимут!D250*PI()/180))^2))))*180/PI()))</f>
        <v>5.9920544408736589</v>
      </c>
      <c r="O250" s="73">
        <f>(-1)*(180*_nn1+(-1)^_nn1*ASIN(-(-1)*SIN(Расчет!D267*PI()/180)/(SQRT(_sinfi^2+(_cosfi*COS(Азимут!E250*PI()/180))^2)))*180/PI()+ACOS((_sinfi/(SQRT(_sinfi^2+(_cosfi*COS(Азимут!E250*PI()/180))^2))))*180/PI())</f>
        <v>12.848925402004937</v>
      </c>
      <c r="P250" s="73">
        <f>(-1)*(180*_nn1+(-1)^_nn1*ASIN(-(-1)*SIN(Расчет!D267*PI()/180)/(SQRT(_sinfi^2+(_cosfi*COS(Азимут!F250*PI()/180))^2)))*180/PI()+ACOS((_sinfi/(SQRT(_sinfi^2+(_cosfi*COS(Азимут!F250*PI()/180))^2))))*180/PI())</f>
        <v>19.314574620992687</v>
      </c>
      <c r="Q250" s="73">
        <f>(-1)*(180*_nn1+(-1)^_nn1*ASIN(-(-1)*SIN(Расчет!D267*PI()/180)/(SQRT(_sinfi^2+(_cosfi*COS(Азимут!G250*PI()/180))^2)))*180/PI()+ACOS((_sinfi/(SQRT(_sinfi^2+(_cosfi*COS(Азимут!G250*PI()/180))^2))))*180/PI())</f>
        <v>25.07113972188975</v>
      </c>
      <c r="R250" s="73">
        <f>(-1)*(180*_nn1+(-1)^_nn1*ASIN(-(-1)*SIN(Расчет!D267*PI()/180)/(SQRT(_sinfi^2+(_cosfi*COS(Азимут!H250*PI()/180))^2)))*180/PI()+ACOS((_sinfi/(SQRT(_sinfi^2+(_cosfi*COS(Азимут!H250*PI()/180))^2))))*180/PI())</f>
        <v>29.93318390574035</v>
      </c>
      <c r="S250" s="73">
        <f>(-1)*(180*_nn1+(-1)^_nn1*ASIN(-(-1)*SIN(Расчет!D267*PI()/180)/(SQRT(_sinfi^2+(_cosfi*COS(Азимут!I250*PI()/180))^2)))*180/PI()+ACOS((_sinfi/(SQRT(_sinfi^2+(_cosfi*COS(Азимут!I250*PI()/180))^2))))*180/PI())</f>
        <v>33.835708686171387</v>
      </c>
      <c r="T250" s="73">
        <f>(-1)*(180*_nn1+(-1)^_nn1*ASIN(-(-1)*SIN(Расчет!D267*PI()/180)/(SQRT(_sinfi^2+(_cosfi*COS(Азимут!J250*PI()/180))^2)))*180/PI()+ACOS((_sinfi/(SQRT(_sinfi^2+(_cosfi*COS(Азимут!J250*PI()/180))^2))))*180/PI())</f>
        <v>36.791895958572894</v>
      </c>
      <c r="U250" s="73">
        <f>(-1)*(180*_nn1+(-1)^_nn1*ASIN(-(-1)*SIN(Расчет!D267*PI()/180)/(SQRT(_sinfi^2+(_cosfi*COS(Азимут!K250*PI()/180))^2)))*180/PI()+ACOS((_sinfi/(SQRT(_sinfi^2+(_cosfi*COS(Азимут!K250*PI()/180))^2))))*180/PI())</f>
        <v>38.849533373124046</v>
      </c>
      <c r="V250" s="73">
        <f>(-1)*(180*_nn1+(-1)^_nn1*ASIN(-(-1)*SIN(Расчет!D267*PI()/180)/(SQRT(_sinfi^2+(_cosfi*COS(Азимут!L250*PI()/180))^2)))*180/PI()+ACOS((_sinfi/(SQRT(_sinfi^2+(_cosfi*COS(Азимут!L250*PI()/180))^2))))*180/PI())</f>
        <v>40.059730280080117</v>
      </c>
      <c r="W250" s="110">
        <f>(-1)*(180*_nn1+(-1)^_nn1*ASIN(-(-1)*SIN(Расчет!D267*PI()/180)/(SQRT(_sinfi^2+(_cosfi*COS(Азимут!M250*PI()/180))^2)))*180/PI()+ACOS((_sinfi/(SQRT(_sinfi^2+(_cosfi*COS(Азимут!M250*PI()/180))^2))))*180/PI())</f>
        <v>40.458818174339171</v>
      </c>
    </row>
    <row r="251" spans="1:23">
      <c r="A251" s="46">
        <f>Расчет!A268</f>
        <v>247</v>
      </c>
      <c r="B251" s="3" t="str">
        <f>Расчет!B268</f>
        <v>Сентябрь</v>
      </c>
      <c r="C251" s="31">
        <f>Расчет!C268</f>
        <v>4</v>
      </c>
      <c r="D251" s="120">
        <f>Расчет!U268-Расчет!U268/10</f>
        <v>92.613254289376073</v>
      </c>
      <c r="E251" s="57">
        <f>D251-Расчет!U268/10</f>
        <v>82.322892701667627</v>
      </c>
      <c r="F251" s="57">
        <f>E251-Расчет!U268/10</f>
        <v>72.03253111395918</v>
      </c>
      <c r="G251" s="57">
        <f>F251-Расчет!U268/10</f>
        <v>61.742169526250727</v>
      </c>
      <c r="H251" s="57">
        <f>G251-Расчет!U268/10</f>
        <v>51.451807938542274</v>
      </c>
      <c r="I251" s="57">
        <f>H251-Расчет!U268/10</f>
        <v>41.16144635083382</v>
      </c>
      <c r="J251" s="57">
        <f>I251-Расчет!U268/10</f>
        <v>30.871084763125367</v>
      </c>
      <c r="K251" s="57">
        <f>J251-Расчет!U268/10</f>
        <v>20.580723175416914</v>
      </c>
      <c r="L251" s="57">
        <f>K251-Расчет!U268/10</f>
        <v>10.290361587708462</v>
      </c>
      <c r="M251" s="117">
        <f>L251-Расчет!U268/10</f>
        <v>0</v>
      </c>
      <c r="N251" s="111">
        <f>IF(D251&gt;90,(-1)*(180*_nn2+(-1)^_nn2*ASIN(-(-1)*SIN(Расчет!D268*PI()/180)/(SQRT(_sinfi^2+(_cosfi*COS(Азимут!D251*PI()/180))^2)))*180/PI()-ACOS((_sinfi/(SQRT(_sinfi^2+(_cosfi*COS(Азимут!D251*PI()/180))^2))))*180/PI()),(-1)*(180*_nn1+(-1)^_nn1*ASIN(-(-1)*SIN(Расчет!D268*PI()/180)/(SQRT(_sinfi^2+(_cosfi*COS(Азимут!D251*PI()/180))^2)))*180/PI()+ACOS((_sinfi/(SQRT(_sinfi^2+(_cosfi*COS(Азимут!D251*PI()/180))^2))))*180/PI()))</f>
        <v>5.9549286781981152</v>
      </c>
      <c r="O251" s="73">
        <f>(-1)*(180*_nn1+(-1)^_nn1*ASIN(-(-1)*SIN(Расчет!D268*PI()/180)/(SQRT(_sinfi^2+(_cosfi*COS(Азимут!E251*PI()/180))^2)))*180/PI()+ACOS((_sinfi/(SQRT(_sinfi^2+(_cosfi*COS(Азимут!E251*PI()/180))^2))))*180/PI())</f>
        <v>12.755772947670948</v>
      </c>
      <c r="P251" s="73">
        <f>(-1)*(180*_nn1+(-1)^_nn1*ASIN(-(-1)*SIN(Расчет!D268*PI()/180)/(SQRT(_sinfi^2+(_cosfi*COS(Азимут!F251*PI()/180))^2)))*180/PI()+ACOS((_sinfi/(SQRT(_sinfi^2+(_cosfi*COS(Азимут!F251*PI()/180))^2))))*180/PI())</f>
        <v>19.156875398710412</v>
      </c>
      <c r="Q251" s="73">
        <f>(-1)*(180*_nn1+(-1)^_nn1*ASIN(-(-1)*SIN(Расчет!D268*PI()/180)/(SQRT(_sinfi^2+(_cosfi*COS(Азимут!G251*PI()/180))^2)))*180/PI()+ACOS((_sinfi/(SQRT(_sinfi^2+(_cosfi*COS(Азимут!G251*PI()/180))^2))))*180/PI())</f>
        <v>24.850917725607559</v>
      </c>
      <c r="R251" s="73">
        <f>(-1)*(180*_nn1+(-1)^_nn1*ASIN(-(-1)*SIN(Расчет!D268*PI()/180)/(SQRT(_sinfi^2+(_cosfi*COS(Азимут!H251*PI()/180))^2)))*180/PI()+ACOS((_sinfi/(SQRT(_sinfi^2+(_cosfi*COS(Азимут!H251*PI()/180))^2))))*180/PI())</f>
        <v>29.659589207291816</v>
      </c>
      <c r="S251" s="73">
        <f>(-1)*(180*_nn1+(-1)^_nn1*ASIN(-(-1)*SIN(Расчет!D268*PI()/180)/(SQRT(_sinfi^2+(_cosfi*COS(Азимут!I251*PI()/180))^2)))*180/PI()+ACOS((_sinfi/(SQRT(_sinfi^2+(_cosfi*COS(Азимут!I251*PI()/180))^2))))*180/PI())</f>
        <v>33.520737680820162</v>
      </c>
      <c r="T251" s="73">
        <f>(-1)*(180*_nn1+(-1)^_nn1*ASIN(-(-1)*SIN(Расчет!D268*PI()/180)/(SQRT(_sinfi^2+(_cosfi*COS(Азимут!J251*PI()/180))^2)))*180/PI()+ACOS((_sinfi/(SQRT(_sinfi^2+(_cosfi*COS(Азимут!J251*PI()/180))^2))))*180/PI())</f>
        <v>36.447342802761938</v>
      </c>
      <c r="U251" s="73">
        <f>(-1)*(180*_nn1+(-1)^_nn1*ASIN(-(-1)*SIN(Расчет!D268*PI()/180)/(SQRT(_sinfi^2+(_cosfi*COS(Азимут!K251*PI()/180))^2)))*180/PI()+ACOS((_sinfi/(SQRT(_sinfi^2+(_cosfi*COS(Азимут!K251*PI()/180))^2))))*180/PI())</f>
        <v>38.485631366191143</v>
      </c>
      <c r="V251" s="73">
        <f>(-1)*(180*_nn1+(-1)^_nn1*ASIN(-(-1)*SIN(Расчет!D268*PI()/180)/(SQRT(_sinfi^2+(_cosfi*COS(Азимут!L251*PI()/180))^2)))*180/PI()+ACOS((_sinfi/(SQRT(_sinfi^2+(_cosfi*COS(Азимут!L251*PI()/180))^2))))*180/PI())</f>
        <v>39.685016059685523</v>
      </c>
      <c r="W251" s="110">
        <f>(-1)*(180*_nn1+(-1)^_nn1*ASIN(-(-1)*SIN(Расчет!D268*PI()/180)/(SQRT(_sinfi^2+(_cosfi*COS(Азимут!M251*PI()/180))^2)))*180/PI()+ACOS((_sinfi/(SQRT(_sinfi^2+(_cosfi*COS(Азимут!M251*PI()/180))^2))))*180/PI())</f>
        <v>40.08063931748444</v>
      </c>
    </row>
    <row r="252" spans="1:23">
      <c r="A252" s="46">
        <f>Расчет!A269</f>
        <v>248</v>
      </c>
      <c r="B252" s="3" t="str">
        <f>Расчет!B269</f>
        <v>Сентябрь</v>
      </c>
      <c r="C252" s="31">
        <f>Расчет!C269</f>
        <v>5</v>
      </c>
      <c r="D252" s="120">
        <f>Расчет!U269-Расчет!U269/10</f>
        <v>91.985398112246799</v>
      </c>
      <c r="E252" s="57">
        <f>D252-Расчет!U269/10</f>
        <v>81.764798321997148</v>
      </c>
      <c r="F252" s="57">
        <f>E252-Расчет!U269/10</f>
        <v>71.544198531747497</v>
      </c>
      <c r="G252" s="57">
        <f>F252-Расчет!U269/10</f>
        <v>61.323598741497854</v>
      </c>
      <c r="H252" s="57">
        <f>G252-Расчет!U269/10</f>
        <v>51.10299895124821</v>
      </c>
      <c r="I252" s="57">
        <f>H252-Расчет!U269/10</f>
        <v>40.882399160998567</v>
      </c>
      <c r="J252" s="57">
        <f>I252-Расчет!U269/10</f>
        <v>30.661799370748923</v>
      </c>
      <c r="K252" s="57">
        <f>J252-Расчет!U269/10</f>
        <v>20.44119958049928</v>
      </c>
      <c r="L252" s="57">
        <f>K252-Расчет!U269/10</f>
        <v>10.220599790249636</v>
      </c>
      <c r="M252" s="117">
        <f>L252-Расчет!U269/10</f>
        <v>0</v>
      </c>
      <c r="N252" s="111">
        <f>IF(D252&gt;90,(-1)*(180*_nn2+(-1)^_nn2*ASIN(-(-1)*SIN(Расчет!D269*PI()/180)/(SQRT(_sinfi^2+(_cosfi*COS(Азимут!D252*PI()/180))^2)))*180/PI()-ACOS((_sinfi/(SQRT(_sinfi^2+(_cosfi*COS(Азимут!D252*PI()/180))^2))))*180/PI()),(-1)*(180*_nn1+(-1)^_nn1*ASIN(-(-1)*SIN(Расчет!D269*PI()/180)/(SQRT(_sinfi^2+(_cosfi*COS(Азимут!D252*PI()/180))^2)))*180/PI()+ACOS((_sinfi/(SQRT(_sinfi^2+(_cosfi*COS(Азимут!D252*PI()/180))^2))))*180/PI()))</f>
        <v>5.9167166583590642</v>
      </c>
      <c r="O252" s="73">
        <f>(-1)*(180*_nn1+(-1)^_nn1*ASIN(-(-1)*SIN(Расчет!D269*PI()/180)/(SQRT(_sinfi^2+(_cosfi*COS(Азимут!E252*PI()/180))^2)))*180/PI()+ACOS((_sinfi/(SQRT(_sinfi^2+(_cosfi*COS(Азимут!E252*PI()/180))^2))))*180/PI())</f>
        <v>12.66095805788882</v>
      </c>
      <c r="P252" s="73">
        <f>(-1)*(180*_nn1+(-1)^_nn1*ASIN(-(-1)*SIN(Расчет!D269*PI()/180)/(SQRT(_sinfi^2+(_cosfi*COS(Азимут!F252*PI()/180))^2)))*180/PI()+ACOS((_sinfi/(SQRT(_sinfi^2+(_cosfi*COS(Азимут!F252*PI()/180))^2))))*180/PI())</f>
        <v>18.997391370414618</v>
      </c>
      <c r="Q252" s="73">
        <f>(-1)*(180*_nn1+(-1)^_nn1*ASIN(-(-1)*SIN(Расчет!D269*PI()/180)/(SQRT(_sinfi^2+(_cosfi*COS(Азимут!G252*PI()/180))^2)))*180/PI()+ACOS((_sinfi/(SQRT(_sinfi^2+(_cosfi*COS(Азимут!G252*PI()/180))^2))))*180/PI())</f>
        <v>24.629023405043171</v>
      </c>
      <c r="R252" s="73">
        <f>(-1)*(180*_nn1+(-1)^_nn1*ASIN(-(-1)*SIN(Расчет!D269*PI()/180)/(SQRT(_sinfi^2+(_cosfi*COS(Азимут!H252*PI()/180))^2)))*180/PI()+ACOS((_sinfi/(SQRT(_sinfi^2+(_cosfi*COS(Азимут!H252*PI()/180))^2))))*180/PI())</f>
        <v>29.38445963293114</v>
      </c>
      <c r="S252" s="73">
        <f>(-1)*(180*_nn1+(-1)^_nn1*ASIN(-(-1)*SIN(Расчет!D269*PI()/180)/(SQRT(_sinfi^2+(_cosfi*COS(Азимут!I252*PI()/180))^2)))*180/PI()+ACOS((_sinfi/(SQRT(_sinfi^2+(_cosfi*COS(Азимут!I252*PI()/180))^2))))*180/PI())</f>
        <v>33.204293455727083</v>
      </c>
      <c r="T252" s="73">
        <f>(-1)*(180*_nn1+(-1)^_nn1*ASIN(-(-1)*SIN(Расчет!D269*PI()/180)/(SQRT(_sinfi^2+(_cosfi*COS(Азимут!J252*PI()/180))^2)))*180/PI()+ACOS((_sinfi/(SQRT(_sinfi^2+(_cosfi*COS(Азимут!J252*PI()/180))^2))))*180/PI())</f>
        <v>36.101298602719936</v>
      </c>
      <c r="U252" s="73">
        <f>(-1)*(180*_nn1+(-1)^_nn1*ASIN(-(-1)*SIN(Расчет!D269*PI()/180)/(SQRT(_sinfi^2+(_cosfi*COS(Азимут!K252*PI()/180))^2)))*180/PI()+ACOS((_sinfi/(SQRT(_sinfi^2+(_cosfi*COS(Азимут!K252*PI()/180))^2))))*180/PI())</f>
        <v>38.120180904739442</v>
      </c>
      <c r="V252" s="73">
        <f>(-1)*(180*_nn1+(-1)^_nn1*ASIN(-(-1)*SIN(Расчет!D269*PI()/180)/(SQRT(_sinfi^2+(_cosfi*COS(Азимут!L252*PI()/180))^2)))*180/PI()+ACOS((_sinfi/(SQRT(_sinfi^2+(_cosfi*COS(Азимут!L252*PI()/180))^2))))*180/PI())</f>
        <v>39.308699636765965</v>
      </c>
      <c r="W252" s="110">
        <f>(-1)*(180*_nn1+(-1)^_nn1*ASIN(-(-1)*SIN(Расчет!D269*PI()/180)/(SQRT(_sinfi^2+(_cosfi*COS(Азимут!M252*PI()/180))^2)))*180/PI()+ACOS((_sinfi/(SQRT(_sinfi^2+(_cosfi*COS(Азимут!M252*PI()/180))^2))))*180/PI())</f>
        <v>39.700837068765736</v>
      </c>
    </row>
    <row r="253" spans="1:23">
      <c r="A253" s="46">
        <f>Расчет!A270</f>
        <v>249</v>
      </c>
      <c r="B253" s="3" t="str">
        <f>Расчет!B270</f>
        <v>Сентябрь</v>
      </c>
      <c r="C253" s="31">
        <f>Расчет!C270</f>
        <v>6</v>
      </c>
      <c r="D253" s="120">
        <f>Расчет!U270-Расчет!U270/10</f>
        <v>91.356241592495095</v>
      </c>
      <c r="E253" s="57">
        <f>D253-Расчет!U270/10</f>
        <v>81.205548082217859</v>
      </c>
      <c r="F253" s="57">
        <f>E253-Расчет!U270/10</f>
        <v>71.054854571940623</v>
      </c>
      <c r="G253" s="57">
        <f>F253-Расчет!U270/10</f>
        <v>60.904161061663387</v>
      </c>
      <c r="H253" s="57">
        <f>G253-Расчет!U270/10</f>
        <v>50.753467551386152</v>
      </c>
      <c r="I253" s="57">
        <f>H253-Расчет!U270/10</f>
        <v>40.602774041108916</v>
      </c>
      <c r="J253" s="57">
        <f>I253-Расчет!U270/10</f>
        <v>30.452080530831683</v>
      </c>
      <c r="K253" s="57">
        <f>J253-Расчет!U270/10</f>
        <v>20.301387020554451</v>
      </c>
      <c r="L253" s="57">
        <f>K253-Расчет!U270/10</f>
        <v>10.150693510277218</v>
      </c>
      <c r="M253" s="117">
        <f>L253-Расчет!U270/10</f>
        <v>-1.4210854715202004E-14</v>
      </c>
      <c r="N253" s="111">
        <f>IF(D253&gt;90,(-1)*(180*_nn2+(-1)^_nn2*ASIN(-(-1)*SIN(Расчет!D270*PI()/180)/(SQRT(_sinfi^2+(_cosfi*COS(Азимут!D253*PI()/180))^2)))*180/PI()-ACOS((_sinfi/(SQRT(_sinfi^2+(_cosfi*COS(Азимут!D253*PI()/180))^2))))*180/PI()),(-1)*(180*_nn1+(-1)^_nn1*ASIN(-(-1)*SIN(Расчет!D270*PI()/180)/(SQRT(_sinfi^2+(_cosfi*COS(Азимут!D253*PI()/180))^2)))*180/PI()+ACOS((_sinfi/(SQRT(_sinfi^2+(_cosfi*COS(Азимут!D253*PI()/180))^2))))*180/PI()))</f>
        <v>5.8774377468604939</v>
      </c>
      <c r="O253" s="73">
        <f>(-1)*(180*_nn1+(-1)^_nn1*ASIN(-(-1)*SIN(Расчет!D270*PI()/180)/(SQRT(_sinfi^2+(_cosfi*COS(Азимут!E253*PI()/180))^2)))*180/PI()+ACOS((_sinfi/(SQRT(_sinfi^2+(_cosfi*COS(Азимут!E253*PI()/180))^2))))*180/PI())</f>
        <v>12.56452373790799</v>
      </c>
      <c r="P253" s="73">
        <f>(-1)*(180*_nn1+(-1)^_nn1*ASIN(-(-1)*SIN(Расчет!D270*PI()/180)/(SQRT(_sinfi^2+(_cosfi*COS(Азимут!F253*PI()/180))^2)))*180/PI()+ACOS((_sinfi/(SQRT(_sinfi^2+(_cosfi*COS(Азимут!F253*PI()/180))^2))))*180/PI())</f>
        <v>18.836183876848906</v>
      </c>
      <c r="Q253" s="73">
        <f>(-1)*(180*_nn1+(-1)^_nn1*ASIN(-(-1)*SIN(Расчет!D270*PI()/180)/(SQRT(_sinfi^2+(_cosfi*COS(Азимут!G253*PI()/180))^2)))*180/PI()+ACOS((_sinfi/(SQRT(_sinfi^2+(_cosfi*COS(Азимут!G253*PI()/180))^2))))*180/PI())</f>
        <v>24.405529379475553</v>
      </c>
      <c r="R253" s="73">
        <f>(-1)*(180*_nn1+(-1)^_nn1*ASIN(-(-1)*SIN(Расчет!D270*PI()/180)/(SQRT(_sinfi^2+(_cosfi*COS(Азимут!H253*PI()/180))^2)))*180/PI()+ACOS((_sinfi/(SQRT(_sinfi^2+(_cosfi*COS(Азимут!H253*PI()/180))^2))))*180/PI())</f>
        <v>29.107875175040505</v>
      </c>
      <c r="S253" s="73">
        <f>(-1)*(180*_nn1+(-1)^_nn1*ASIN(-(-1)*SIN(Расчет!D270*PI()/180)/(SQRT(_sinfi^2+(_cosfi*COS(Азимут!I253*PI()/180))^2)))*180/PI()+ACOS((_sinfi/(SQRT(_sinfi^2+(_cosfi*COS(Азимут!I253*PI()/180))^2))))*180/PI())</f>
        <v>32.886462081706298</v>
      </c>
      <c r="T253" s="73">
        <f>(-1)*(180*_nn1+(-1)^_nn1*ASIN(-(-1)*SIN(Расчет!D270*PI()/180)/(SQRT(_sinfi^2+(_cosfi*COS(Азимут!J253*PI()/180))^2)))*180/PI()+ACOS((_sinfi/(SQRT(_sinfi^2+(_cosfi*COS(Азимут!J253*PI()/180))^2))))*180/PI())</f>
        <v>35.753854791848454</v>
      </c>
      <c r="U253" s="73">
        <f>(-1)*(180*_nn1+(-1)^_nn1*ASIN(-(-1)*SIN(Расчет!D270*PI()/180)/(SQRT(_sinfi^2+(_cosfi*COS(Азимут!K253*PI()/180))^2)))*180/PI()+ACOS((_sinfi/(SQRT(_sinfi^2+(_cosfi*COS(Азимут!K253*PI()/180))^2))))*180/PI())</f>
        <v>37.753277662381919</v>
      </c>
      <c r="V253" s="73">
        <f>(-1)*(180*_nn1+(-1)^_nn1*ASIN(-(-1)*SIN(Расчет!D270*PI()/180)/(SQRT(_sinfi^2+(_cosfi*COS(Азимут!L253*PI()/180))^2)))*180/PI()+ACOS((_sinfi/(SQRT(_sinfi^2+(_cosfi*COS(Азимут!L253*PI()/180))^2))))*180/PI())</f>
        <v>38.930879365400102</v>
      </c>
      <c r="W253" s="110">
        <f>(-1)*(180*_nn1+(-1)^_nn1*ASIN(-(-1)*SIN(Расчет!D270*PI()/180)/(SQRT(_sinfi^2+(_cosfi*COS(Азимут!M253*PI()/180))^2)))*180/PI()+ACOS((_sinfi/(SQRT(_sinfi^2+(_cosfi*COS(Азимут!M253*PI()/180))^2))))*180/PI())</f>
        <v>39.319510692723469</v>
      </c>
    </row>
    <row r="254" spans="1:23">
      <c r="A254" s="46">
        <f>Расчет!A271</f>
        <v>250</v>
      </c>
      <c r="B254" s="3" t="str">
        <f>Расчет!B271</f>
        <v>Сентябрь</v>
      </c>
      <c r="C254" s="31">
        <f>Расчет!C271</f>
        <v>7</v>
      </c>
      <c r="D254" s="120">
        <f>Расчет!U271-Расчет!U271/10</f>
        <v>90.725887119631381</v>
      </c>
      <c r="E254" s="57">
        <f>D254-Расчет!U271/10</f>
        <v>80.6452329952279</v>
      </c>
      <c r="F254" s="57">
        <f>E254-Расчет!U271/10</f>
        <v>70.56457887082442</v>
      </c>
      <c r="G254" s="57">
        <f>F254-Расчет!U271/10</f>
        <v>60.483924746420932</v>
      </c>
      <c r="H254" s="57">
        <f>G254-Расчет!U271/10</f>
        <v>50.403270622017445</v>
      </c>
      <c r="I254" s="57">
        <f>H254-Расчет!U271/10</f>
        <v>40.322616497613957</v>
      </c>
      <c r="J254" s="57">
        <f>I254-Расчет!U271/10</f>
        <v>30.24196237321047</v>
      </c>
      <c r="K254" s="57">
        <f>J254-Расчет!U271/10</f>
        <v>20.161308248806982</v>
      </c>
      <c r="L254" s="57">
        <f>K254-Расчет!U271/10</f>
        <v>10.080654124403495</v>
      </c>
      <c r="M254" s="117">
        <f>L254-Расчет!U271/10</f>
        <v>0</v>
      </c>
      <c r="N254" s="111">
        <f>IF(D254&gt;90,(-1)*(180*_nn2+(-1)^_nn2*ASIN(-(-1)*SIN(Расчет!D271*PI()/180)/(SQRT(_sinfi^2+(_cosfi*COS(Азимут!D254*PI()/180))^2)))*180/PI()-ACOS((_sinfi/(SQRT(_sinfi^2+(_cosfi*COS(Азимут!D254*PI()/180))^2))))*180/PI()),(-1)*(180*_nn1+(-1)^_nn1*ASIN(-(-1)*SIN(Расчет!D271*PI()/180)/(SQRT(_sinfi^2+(_cosfi*COS(Азимут!D254*PI()/180))^2)))*180/PI()+ACOS((_sinfi/(SQRT(_sinfi^2+(_cosfi*COS(Азимут!D254*PI()/180))^2))))*180/PI()))</f>
        <v>5.8371121152197247</v>
      </c>
      <c r="O254" s="73">
        <f>(-1)*(180*_nn1+(-1)^_nn1*ASIN(-(-1)*SIN(Расчет!D271*PI()/180)/(SQRT(_sinfi^2+(_cosfi*COS(Азимут!E254*PI()/180))^2)))*180/PI()+ACOS((_sinfi/(SQRT(_sinfi^2+(_cosfi*COS(Азимут!E254*PI()/180))^2))))*180/PI())</f>
        <v>12.466513857941635</v>
      </c>
      <c r="P254" s="73">
        <f>(-1)*(180*_nn1+(-1)^_nn1*ASIN(-(-1)*SIN(Расчет!D271*PI()/180)/(SQRT(_sinfi^2+(_cosfi*COS(Азимут!F254*PI()/180))^2)))*180/PI()+ACOS((_sinfi/(SQRT(_sinfi^2+(_cosfi*COS(Азимут!F254*PI()/180))^2))))*180/PI())</f>
        <v>18.673314783067184</v>
      </c>
      <c r="Q254" s="73">
        <f>(-1)*(180*_nn1+(-1)^_nn1*ASIN(-(-1)*SIN(Расчет!D271*PI()/180)/(SQRT(_sinfi^2+(_cosfi*COS(Азимут!G254*PI()/180))^2)))*180/PI()+ACOS((_sinfi/(SQRT(_sinfi^2+(_cosfi*COS(Азимут!G254*PI()/180))^2))))*180/PI())</f>
        <v>24.180508444343246</v>
      </c>
      <c r="R254" s="73">
        <f>(-1)*(180*_nn1+(-1)^_nn1*ASIN(-(-1)*SIN(Расчет!D271*PI()/180)/(SQRT(_sinfi^2+(_cosfi*COS(Азимут!H254*PI()/180))^2)))*180/PI()+ACOS((_sinfi/(SQRT(_sinfi^2+(_cosfi*COS(Азимут!H254*PI()/180))^2))))*180/PI())</f>
        <v>28.829915778336726</v>
      </c>
      <c r="S254" s="73">
        <f>(-1)*(180*_nn1+(-1)^_nn1*ASIN(-(-1)*SIN(Расчет!D271*PI()/180)/(SQRT(_sinfi^2+(_cosfi*COS(Азимут!I254*PI()/180))^2)))*180/PI()+ACOS((_sinfi/(SQRT(_sinfi^2+(_cosfi*COS(Азимут!I254*PI()/180))^2))))*180/PI())</f>
        <v>32.567329469431257</v>
      </c>
      <c r="T254" s="73">
        <f>(-1)*(180*_nn1+(-1)^_nn1*ASIN(-(-1)*SIN(Расчет!D271*PI()/180)/(SQRT(_sinfi^2+(_cosfi*COS(Азимут!J254*PI()/180))^2)))*180/PI()+ACOS((_sinfi/(SQRT(_sinfi^2+(_cosfi*COS(Азимут!J254*PI()/180))^2))))*180/PI())</f>
        <v>35.405102608794579</v>
      </c>
      <c r="U254" s="73">
        <f>(-1)*(180*_nn1+(-1)^_nn1*ASIN(-(-1)*SIN(Расчет!D271*PI()/180)/(SQRT(_sinfi^2+(_cosfi*COS(Азимут!K254*PI()/180))^2)))*180/PI()+ACOS((_sinfi/(SQRT(_sinfi^2+(_cosfi*COS(Азимут!K254*PI()/180))^2))))*180/PI())</f>
        <v>37.385017128711951</v>
      </c>
      <c r="V254" s="73">
        <f>(-1)*(180*_nn1+(-1)^_nn1*ASIN(-(-1)*SIN(Расчет!D271*PI()/180)/(SQRT(_sinfi^2+(_cosfi*COS(Азимут!L254*PI()/180))^2)))*180/PI()+ACOS((_sinfi/(SQRT(_sinfi^2+(_cosfi*COS(Азимут!L254*PI()/180))^2))))*180/PI())</f>
        <v>38.551653439131996</v>
      </c>
      <c r="W254" s="110">
        <f>(-1)*(180*_nn1+(-1)^_nn1*ASIN(-(-1)*SIN(Расчет!D271*PI()/180)/(SQRT(_sinfi^2+(_cosfi*COS(Азимут!M254*PI()/180))^2)))*180/PI()+ACOS((_sinfi/(SQRT(_sinfi^2+(_cosfi*COS(Азимут!M254*PI()/180))^2))))*180/PI())</f>
        <v>38.93675930434955</v>
      </c>
    </row>
    <row r="255" spans="1:23">
      <c r="A255" s="46">
        <f>Расчет!A272</f>
        <v>251</v>
      </c>
      <c r="B255" s="3" t="str">
        <f>Расчет!B272</f>
        <v>Сентябрь</v>
      </c>
      <c r="C255" s="31">
        <f>Расчет!C272</f>
        <v>8</v>
      </c>
      <c r="D255" s="120">
        <f>Расчет!U272-Расчет!U272/10</f>
        <v>90.094435602640658</v>
      </c>
      <c r="E255" s="57">
        <f>D255-Расчет!U272/10</f>
        <v>80.083942757902804</v>
      </c>
      <c r="F255" s="57">
        <f>E255-Расчет!U272/10</f>
        <v>70.07344991316495</v>
      </c>
      <c r="G255" s="57">
        <f>F255-Расчет!U272/10</f>
        <v>60.062957068427096</v>
      </c>
      <c r="H255" s="57">
        <f>G255-Расчет!U272/10</f>
        <v>50.052464223689242</v>
      </c>
      <c r="I255" s="57">
        <f>H255-Расчет!U272/10</f>
        <v>40.041971378951388</v>
      </c>
      <c r="J255" s="57">
        <f>I255-Расчет!U272/10</f>
        <v>30.031478534213537</v>
      </c>
      <c r="K255" s="57">
        <f>J255-Расчет!U272/10</f>
        <v>20.020985689475687</v>
      </c>
      <c r="L255" s="57">
        <f>K255-Расчет!U272/10</f>
        <v>10.010492844737836</v>
      </c>
      <c r="M255" s="117">
        <f>L255-Расчет!U272/10</f>
        <v>-1.4210854715202004E-14</v>
      </c>
      <c r="N255" s="111">
        <f>IF(D255&gt;90,(-1)*(180*_nn2+(-1)^_nn2*ASIN(-(-1)*SIN(Расчет!D272*PI()/180)/(SQRT(_sinfi^2+(_cosfi*COS(Азимут!D255*PI()/180))^2)))*180/PI()-ACOS((_sinfi/(SQRT(_sinfi^2+(_cosfi*COS(Азимут!D255*PI()/180))^2))))*180/PI()),(-1)*(180*_nn1+(-1)^_nn1*ASIN(-(-1)*SIN(Расчет!D272*PI()/180)/(SQRT(_sinfi^2+(_cosfi*COS(Азимут!D255*PI()/180))^2)))*180/PI()+ACOS((_sinfi/(SQRT(_sinfi^2+(_cosfi*COS(Азимут!D255*PI()/180))^2))))*180/PI()))</f>
        <v>5.7957607037756702</v>
      </c>
      <c r="O255" s="73">
        <f>(-1)*(180*_nn1+(-1)^_nn1*ASIN(-(-1)*SIN(Расчет!D272*PI()/180)/(SQRT(_sinfi^2+(_cosfi*COS(Азимут!E255*PI()/180))^2)))*180/PI()+ACOS((_sinfi/(SQRT(_sinfi^2+(_cosfi*COS(Азимут!E255*PI()/180))^2))))*180/PI())</f>
        <v>12.366973094884059</v>
      </c>
      <c r="P255" s="73">
        <f>(-1)*(180*_nn1+(-1)^_nn1*ASIN(-(-1)*SIN(Расчет!D272*PI()/180)/(SQRT(_sinfi^2+(_cosfi*COS(Азимут!F255*PI()/180))^2)))*180/PI()+ACOS((_sinfi/(SQRT(_sinfi^2+(_cosfi*COS(Азимут!F255*PI()/180))^2))))*180/PI())</f>
        <v>18.508846428028562</v>
      </c>
      <c r="Q255" s="73">
        <f>(-1)*(180*_nn1+(-1)^_nn1*ASIN(-(-1)*SIN(Расчет!D272*PI()/180)/(SQRT(_sinfi^2+(_cosfi*COS(Азимут!G255*PI()/180))^2)))*180/PI()+ACOS((_sinfi/(SQRT(_sinfi^2+(_cosfi*COS(Азимут!G255*PI()/180))^2))))*180/PI())</f>
        <v>23.954033541950139</v>
      </c>
      <c r="R255" s="73">
        <f>(-1)*(180*_nn1+(-1)^_nn1*ASIN(-(-1)*SIN(Расчет!D272*PI()/180)/(SQRT(_sinfi^2+(_cosfi*COS(Азимут!H255*PI()/180))^2)))*180/PI()+ACOS((_sinfi/(SQRT(_sinfi^2+(_cosfi*COS(Азимут!H255*PI()/180))^2))))*180/PI())</f>
        <v>28.550661329356757</v>
      </c>
      <c r="S255" s="73">
        <f>(-1)*(180*_nn1+(-1)^_nn1*ASIN(-(-1)*SIN(Расчет!D272*PI()/180)/(SQRT(_sinfi^2+(_cosfi*COS(Азимут!I255*PI()/180))^2)))*180/PI()+ACOS((_sinfi/(SQRT(_sinfi^2+(_cosfi*COS(Азимут!I255*PI()/180))^2))))*180/PI())</f>
        <v>32.246981370207692</v>
      </c>
      <c r="T255" s="73">
        <f>(-1)*(180*_nn1+(-1)^_nn1*ASIN(-(-1)*SIN(Расчет!D272*PI()/180)/(SQRT(_sinfi^2+(_cosfi*COS(Азимут!J255*PI()/180))^2)))*180/PI()+ACOS((_sinfi/(SQRT(_sinfi^2+(_cosfi*COS(Азимут!J255*PI()/180))^2))))*180/PI())</f>
        <v>35.055133102828933</v>
      </c>
      <c r="U255" s="73">
        <f>(-1)*(180*_nn1+(-1)^_nn1*ASIN(-(-1)*SIN(Расчет!D272*PI()/180)/(SQRT(_sinfi^2+(_cosfi*COS(Азимут!K255*PI()/180))^2)))*180/PI()+ACOS((_sinfi/(SQRT(_sinfi^2+(_cosfi*COS(Азимут!K255*PI()/180))^2))))*180/PI())</f>
        <v>37.015494615303595</v>
      </c>
      <c r="V255" s="73">
        <f>(-1)*(180*_nn1+(-1)^_nn1*ASIN(-(-1)*SIN(Расчет!D272*PI()/180)/(SQRT(_sinfi^2+(_cosfi*COS(Азимут!L255*PI()/180))^2)))*180/PI()+ACOS((_sinfi/(SQRT(_sinfi^2+(_cosfi*COS(Азимут!L255*PI()/180))^2))))*180/PI())</f>
        <v>38.171119896222905</v>
      </c>
      <c r="W255" s="110">
        <f>(-1)*(180*_nn1+(-1)^_nn1*ASIN(-(-1)*SIN(Расчет!D272*PI()/180)/(SQRT(_sinfi^2+(_cosfi*COS(Азимут!M255*PI()/180))^2)))*180/PI()+ACOS((_sinfi/(SQRT(_sinfi^2+(_cosfi*COS(Азимут!M255*PI()/180))^2))))*180/PI())</f>
        <v>38.552681873902998</v>
      </c>
    </row>
    <row r="256" spans="1:23">
      <c r="A256" s="46">
        <f>Расчет!A273</f>
        <v>252</v>
      </c>
      <c r="B256" s="3" t="str">
        <f>Расчет!B273</f>
        <v>Сентябрь</v>
      </c>
      <c r="C256" s="31">
        <f>Расчет!C273</f>
        <v>9</v>
      </c>
      <c r="D256" s="120">
        <f>Расчет!U273-Расчет!U273/10</f>
        <v>89.461986583411388</v>
      </c>
      <c r="E256" s="57">
        <f>D256-Расчет!U273/10</f>
        <v>79.521765851921231</v>
      </c>
      <c r="F256" s="57">
        <f>E256-Расчет!U273/10</f>
        <v>69.581545120431073</v>
      </c>
      <c r="G256" s="57">
        <f>F256-Расчет!U273/10</f>
        <v>59.641324388940916</v>
      </c>
      <c r="H256" s="57">
        <f>G256-Расчет!U273/10</f>
        <v>49.701103657450759</v>
      </c>
      <c r="I256" s="57">
        <f>H256-Расчет!U273/10</f>
        <v>39.760882925960601</v>
      </c>
      <c r="J256" s="57">
        <f>I256-Расчет!U273/10</f>
        <v>29.820662194470447</v>
      </c>
      <c r="K256" s="57">
        <f>J256-Расчет!U273/10</f>
        <v>19.880441462980293</v>
      </c>
      <c r="L256" s="57">
        <f>K256-Расчет!U273/10</f>
        <v>9.9402207314901396</v>
      </c>
      <c r="M256" s="117">
        <f>L256-Расчет!U273/10</f>
        <v>-1.4210854715202004E-14</v>
      </c>
      <c r="N256" s="111">
        <f>IF(D256&gt;90,(-1)*(180*_nn2+(-1)^_nn2*ASIN(-(-1)*SIN(Расчет!D273*PI()/180)/(SQRT(_sinfi^2+(_cosfi*COS(Азимут!D256*PI()/180))^2)))*180/PI()-ACOS((_sinfi/(SQRT(_sinfi^2+(_cosfi*COS(Азимут!D256*PI()/180))^2))))*180/PI()),(-1)*(180*_nn1+(-1)^_nn1*ASIN(-(-1)*SIN(Расчет!D273*PI()/180)/(SQRT(_sinfi^2+(_cosfi*COS(Азимут!D256*PI()/180))^2)))*180/PI()+ACOS((_sinfi/(SQRT(_sinfi^2+(_cosfi*COS(Азимут!D256*PI()/180))^2))))*180/PI()))</f>
        <v>5.7534051855057271</v>
      </c>
      <c r="O256" s="73">
        <f>(-1)*(180*_nn1+(-1)^_nn1*ASIN(-(-1)*SIN(Расчет!D273*PI()/180)/(SQRT(_sinfi^2+(_cosfi*COS(Азимут!E256*PI()/180))^2)))*180/PI()+ACOS((_sinfi/(SQRT(_sinfi^2+(_cosfi*COS(Азимут!E256*PI()/180))^2))))*180/PI())</f>
        <v>12.265946876712007</v>
      </c>
      <c r="P256" s="73">
        <f>(-1)*(180*_nn1+(-1)^_nn1*ASIN(-(-1)*SIN(Расчет!D273*PI()/180)/(SQRT(_sinfi^2+(_cosfi*COS(Азимут!F256*PI()/180))^2)))*180/PI()+ACOS((_sinfi/(SQRT(_sinfi^2+(_cosfi*COS(Азимут!F256*PI()/180))^2))))*180/PI())</f>
        <v>18.342841577554225</v>
      </c>
      <c r="Q256" s="73">
        <f>(-1)*(180*_nn1+(-1)^_nn1*ASIN(-(-1)*SIN(Расчет!D273*PI()/180)/(SQRT(_sinfi^2+(_cosfi*COS(Азимут!G256*PI()/180))^2)))*180/PI()+ACOS((_sinfi/(SQRT(_sinfi^2+(_cosfi*COS(Азимут!G256*PI()/180))^2))))*180/PI())</f>
        <v>23.726177735013977</v>
      </c>
      <c r="R256" s="73">
        <f>(-1)*(180*_nn1+(-1)^_nn1*ASIN(-(-1)*SIN(Расчет!D273*PI()/180)/(SQRT(_sinfi^2+(_cosfi*COS(Азимут!H256*PI()/180))^2)))*180/PI()+ACOS((_sinfi/(SQRT(_sinfi^2+(_cosfi*COS(Азимут!H256*PI()/180))^2))))*180/PI())</f>
        <v>28.270191647948479</v>
      </c>
      <c r="S256" s="73">
        <f>(-1)*(180*_nn1+(-1)^_nn1*ASIN(-(-1)*SIN(Расчет!D273*PI()/180)/(SQRT(_sinfi^2+(_cosfi*COS(Азимут!I256*PI()/180))^2)))*180/PI()+ACOS((_sinfi/(SQRT(_sinfi^2+(_cosfi*COS(Азимут!I256*PI()/180))^2))))*180/PI())</f>
        <v>31.925503378149926</v>
      </c>
      <c r="T256" s="73">
        <f>(-1)*(180*_nn1+(-1)^_nn1*ASIN(-(-1)*SIN(Расчет!D273*PI()/180)/(SQRT(_sinfi^2+(_cosfi*COS(Азимут!J256*PI()/180))^2)))*180/PI()+ACOS((_sinfi/(SQRT(_sinfi^2+(_cosfi*COS(Азимут!J256*PI()/180))^2))))*180/PI())</f>
        <v>34.704037140330939</v>
      </c>
      <c r="U256" s="73">
        <f>(-1)*(180*_nn1+(-1)^_nn1*ASIN(-(-1)*SIN(Расчет!D273*PI()/180)/(SQRT(_sinfi^2+(_cosfi*COS(Азимут!K256*PI()/180))^2)))*180/PI()+ACOS((_sinfi/(SQRT(_sinfi^2+(_cosfi*COS(Азимут!K256*PI()/180))^2))))*180/PI())</f>
        <v>36.644805262715437</v>
      </c>
      <c r="V256" s="73">
        <f>(-1)*(180*_nn1+(-1)^_nn1*ASIN(-(-1)*SIN(Расчет!D273*PI()/180)/(SQRT(_sinfi^2+(_cosfi*COS(Азимут!L256*PI()/180))^2)))*180/PI()+ACOS((_sinfi/(SQRT(_sinfi^2+(_cosfi*COS(Азимут!L256*PI()/180))^2))))*180/PI())</f>
        <v>37.789376625881886</v>
      </c>
      <c r="W256" s="110">
        <f>(-1)*(180*_nn1+(-1)^_nn1*ASIN(-(-1)*SIN(Расчет!D273*PI()/180)/(SQRT(_sinfi^2+(_cosfi*COS(Азимут!M256*PI()/180))^2)))*180/PI()+ACOS((_sinfi/(SQRT(_sinfi^2+(_cosfi*COS(Азимут!M256*PI()/180))^2))))*180/PI())</f>
        <v>38.167377232701028</v>
      </c>
    </row>
    <row r="257" spans="1:23">
      <c r="A257" s="46">
        <f>Расчет!A274</f>
        <v>253</v>
      </c>
      <c r="B257" s="3" t="str">
        <f>Расчет!B274</f>
        <v>Сентябрь</v>
      </c>
      <c r="C257" s="31">
        <f>Расчет!C274</f>
        <v>10</v>
      </c>
      <c r="D257" s="120">
        <f>Расчет!U274-Расчет!U274/10</f>
        <v>88.828638348380295</v>
      </c>
      <c r="E257" s="57">
        <f>D257-Расчет!U274/10</f>
        <v>78.958789643004707</v>
      </c>
      <c r="F257" s="57">
        <f>E257-Расчет!U274/10</f>
        <v>69.088940937629118</v>
      </c>
      <c r="G257" s="57">
        <f>F257-Расчет!U274/10</f>
        <v>59.21909223225353</v>
      </c>
      <c r="H257" s="57">
        <f>G257-Расчет!U274/10</f>
        <v>49.349243526877942</v>
      </c>
      <c r="I257" s="57">
        <f>H257-Расчет!U274/10</f>
        <v>39.479394821502353</v>
      </c>
      <c r="J257" s="57">
        <f>I257-Расчет!U274/10</f>
        <v>29.609546116126765</v>
      </c>
      <c r="K257" s="57">
        <f>J257-Расчет!U274/10</f>
        <v>19.739697410751177</v>
      </c>
      <c r="L257" s="57">
        <f>K257-Расчет!U274/10</f>
        <v>9.8698487053755883</v>
      </c>
      <c r="M257" s="117">
        <f>L257-Расчет!U274/10</f>
        <v>0</v>
      </c>
      <c r="N257" s="111">
        <f>IF(D257&gt;90,(-1)*(180*_nn2+(-1)^_nn2*ASIN(-(-1)*SIN(Расчет!D274*PI()/180)/(SQRT(_sinfi^2+(_cosfi*COS(Азимут!D257*PI()/180))^2)))*180/PI()-ACOS((_sinfi/(SQRT(_sinfi^2+(_cosfi*COS(Азимут!D257*PI()/180))^2))))*180/PI()),(-1)*(180*_nn1+(-1)^_nn1*ASIN(-(-1)*SIN(Расчет!D274*PI()/180)/(SQRT(_sinfi^2+(_cosfi*COS(Азимут!D257*PI()/180))^2)))*180/PI()+ACOS((_sinfi/(SQRT(_sinfi^2+(_cosfi*COS(Азимут!D257*PI()/180))^2))))*180/PI()))</f>
        <v>5.7100679308055646</v>
      </c>
      <c r="O257" s="73">
        <f>(-1)*(180*_nn1+(-1)^_nn1*ASIN(-(-1)*SIN(Расчет!D274*PI()/180)/(SQRT(_sinfi^2+(_cosfi*COS(Азимут!E257*PI()/180))^2)))*180/PI()+ACOS((_sinfi/(SQRT(_sinfi^2+(_cosfi*COS(Азимут!E257*PI()/180))^2))))*180/PI())</f>
        <v>12.163481329510518</v>
      </c>
      <c r="P257" s="73">
        <f>(-1)*(180*_nn1+(-1)^_nn1*ASIN(-(-1)*SIN(Расчет!D274*PI()/180)/(SQRT(_sinfi^2+(_cosfi*COS(Азимут!F257*PI()/180))^2)))*180/PI()+ACOS((_sinfi/(SQRT(_sinfi^2+(_cosfi*COS(Азимут!F257*PI()/180))^2))))*180/PI())</f>
        <v>18.175363380510078</v>
      </c>
      <c r="Q257" s="73">
        <f>(-1)*(180*_nn1+(-1)^_nn1*ASIN(-(-1)*SIN(Расчет!D274*PI()/180)/(SQRT(_sinfi^2+(_cosfi*COS(Азимут!G257*PI()/180))^2)))*180/PI()+ACOS((_sinfi/(SQRT(_sinfi^2+(_cosfi*COS(Азимут!G257*PI()/180))^2))))*180/PI())</f>
        <v>23.497014182901239</v>
      </c>
      <c r="R257" s="73">
        <f>(-1)*(180*_nn1+(-1)^_nn1*ASIN(-(-1)*SIN(Расчет!D274*PI()/180)/(SQRT(_sinfi^2+(_cosfi*COS(Азимут!H257*PI()/180))^2)))*180/PI()+ACOS((_sinfi/(SQRT(_sinfi^2+(_cosfi*COS(Азимут!H257*PI()/180))^2))))*180/PI())</f>
        <v>27.988586480633899</v>
      </c>
      <c r="S257" s="73">
        <f>(-1)*(180*_nn1+(-1)^_nn1*ASIN(-(-1)*SIN(Расчет!D274*PI()/180)/(SQRT(_sinfi^2+(_cosfi*COS(Азимут!I257*PI()/180))^2)))*180/PI()+ACOS((_sinfi/(SQRT(_sinfi^2+(_cosfi*COS(Азимут!I257*PI()/180))^2))))*180/PI())</f>
        <v>31.602980933653242</v>
      </c>
      <c r="T257" s="73">
        <f>(-1)*(180*_nn1+(-1)^_nn1*ASIN(-(-1)*SIN(Расчет!D274*PI()/180)/(SQRT(_sinfi^2+(_cosfi*COS(Азимут!J257*PI()/180))^2)))*180/PI()+ACOS((_sinfi/(SQRT(_sinfi^2+(_cosfi*COS(Азимут!J257*PI()/180))^2))))*180/PI())</f>
        <v>34.351905412294258</v>
      </c>
      <c r="U257" s="73">
        <f>(-1)*(180*_nn1+(-1)^_nn1*ASIN(-(-1)*SIN(Расчет!D274*PI()/180)/(SQRT(_sinfi^2+(_cosfi*COS(Азимут!K257*PI()/180))^2)))*180/PI()+ACOS((_sinfi/(SQRT(_sinfi^2+(_cosfi*COS(Азимут!K257*PI()/180))^2))))*180/PI())</f>
        <v>36.273044048419962</v>
      </c>
      <c r="V257" s="73">
        <f>(-1)*(180*_nn1+(-1)^_nn1*ASIN(-(-1)*SIN(Расчет!D274*PI()/180)/(SQRT(_sinfi^2+(_cosfi*COS(Азимут!L257*PI()/180))^2)))*180/PI()+ACOS((_sinfi/(SQRT(_sinfi^2+(_cosfi*COS(Азимут!L257*PI()/180))^2))))*180/PI())</f>
        <v>37.40652137540286</v>
      </c>
      <c r="W257" s="110">
        <f>(-1)*(180*_nn1+(-1)^_nn1*ASIN(-(-1)*SIN(Расчет!D274*PI()/180)/(SQRT(_sinfi^2+(_cosfi*COS(Азимут!M257*PI()/180))^2)))*180/PI()+ACOS((_sinfi/(SQRT(_sinfi^2+(_cosfi*COS(Азимут!M257*PI()/180))^2))))*180/PI())</f>
        <v>37.780944079815981</v>
      </c>
    </row>
    <row r="258" spans="1:23">
      <c r="A258" s="46">
        <f>Расчет!A275</f>
        <v>254</v>
      </c>
      <c r="B258" s="3" t="str">
        <f>Расчет!B275</f>
        <v>Сентябрь</v>
      </c>
      <c r="C258" s="31">
        <f>Расчет!C275</f>
        <v>11</v>
      </c>
      <c r="D258" s="120">
        <f>Расчет!U275-Расчет!U275/10</f>
        <v>88.194488038487037</v>
      </c>
      <c r="E258" s="57">
        <f>D258-Расчет!U275/10</f>
        <v>78.395100478655138</v>
      </c>
      <c r="F258" s="57">
        <f>E258-Расчет!U275/10</f>
        <v>68.595712918823239</v>
      </c>
      <c r="G258" s="57">
        <f>F258-Расчет!U275/10</f>
        <v>58.796325358991346</v>
      </c>
      <c r="H258" s="57">
        <f>G258-Расчет!U275/10</f>
        <v>48.996937799159454</v>
      </c>
      <c r="I258" s="57">
        <f>H258-Расчет!U275/10</f>
        <v>39.197550239327562</v>
      </c>
      <c r="J258" s="57">
        <f>I258-Расчет!U275/10</f>
        <v>29.39816267949567</v>
      </c>
      <c r="K258" s="57">
        <f>J258-Расчет!U275/10</f>
        <v>19.598775119663777</v>
      </c>
      <c r="L258" s="57">
        <f>K258-Расчет!U275/10</f>
        <v>9.7993875598318851</v>
      </c>
      <c r="M258" s="117">
        <f>L258-Расчет!U275/10</f>
        <v>0</v>
      </c>
      <c r="N258" s="111">
        <f>IF(D258&gt;90,(-1)*(180*_nn2+(-1)^_nn2*ASIN(-(-1)*SIN(Расчет!D275*PI()/180)/(SQRT(_sinfi^2+(_cosfi*COS(Азимут!D258*PI()/180))^2)))*180/PI()-ACOS((_sinfi/(SQRT(_sinfi^2+(_cosfi*COS(Азимут!D258*PI()/180))^2))))*180/PI()),(-1)*(180*_nn1+(-1)^_nn1*ASIN(-(-1)*SIN(Расчет!D275*PI()/180)/(SQRT(_sinfi^2+(_cosfi*COS(Азимут!D258*PI()/180))^2)))*180/PI()+ACOS((_sinfi/(SQRT(_sinfi^2+(_cosfi*COS(Азимут!D258*PI()/180))^2))))*180/PI()))</f>
        <v>5.6657719732686473</v>
      </c>
      <c r="O258" s="73">
        <f>(-1)*(180*_nn1+(-1)^_nn1*ASIN(-(-1)*SIN(Расчет!D275*PI()/180)/(SQRT(_sinfi^2+(_cosfi*COS(Азимут!E258*PI()/180))^2)))*180/PI()+ACOS((_sinfi/(SQRT(_sinfi^2+(_cosfi*COS(Азимут!E258*PI()/180))^2))))*180/PI())</f>
        <v>12.059623227062133</v>
      </c>
      <c r="P258" s="73">
        <f>(-1)*(180*_nn1+(-1)^_nn1*ASIN(-(-1)*SIN(Расчет!D275*PI()/180)/(SQRT(_sinfi^2+(_cosfi*COS(Азимут!F258*PI()/180))^2)))*180/PI()+ACOS((_sinfi/(SQRT(_sinfi^2+(_cosfi*COS(Азимут!F258*PI()/180))^2))))*180/PI())</f>
        <v>18.00647532807514</v>
      </c>
      <c r="Q258" s="73">
        <f>(-1)*(180*_nn1+(-1)^_nn1*ASIN(-(-1)*SIN(Расчет!D275*PI()/180)/(SQRT(_sinfi^2+(_cosfi*COS(Азимут!G258*PI()/180))^2)))*180/PI()+ACOS((_sinfi/(SQRT(_sinfi^2+(_cosfi*COS(Азимут!G258*PI()/180))^2))))*180/PI())</f>
        <v>23.266616120395099</v>
      </c>
      <c r="R258" s="73">
        <f>(-1)*(180*_nn1+(-1)^_nn1*ASIN(-(-1)*SIN(Расчет!D275*PI()/180)/(SQRT(_sinfi^2+(_cosfi*COS(Азимут!H258*PI()/180))^2)))*180/PI()+ACOS((_sinfi/(SQRT(_sinfi^2+(_cosfi*COS(Азимут!H258*PI()/180))^2))))*180/PI())</f>
        <v>27.7059254957137</v>
      </c>
      <c r="S258" s="73">
        <f>(-1)*(180*_nn1+(-1)^_nn1*ASIN(-(-1)*SIN(Расчет!D275*PI()/180)/(SQRT(_sinfi^2+(_cosfi*COS(Азимут!I258*PI()/180))^2)))*180/PI()+ACOS((_sinfi/(SQRT(_sinfi^2+(_cosfi*COS(Азимут!I258*PI()/180))^2))))*180/PI())</f>
        <v>31.279499328058193</v>
      </c>
      <c r="T258" s="73">
        <f>(-1)*(180*_nn1+(-1)^_nn1*ASIN(-(-1)*SIN(Расчет!D275*PI()/180)/(SQRT(_sinfi^2+(_cosfi*COS(Азимут!J258*PI()/180))^2)))*180/PI()+ACOS((_sinfi/(SQRT(_sinfi^2+(_cosfi*COS(Азимут!J258*PI()/180))^2))))*180/PI())</f>
        <v>33.998828442761635</v>
      </c>
      <c r="U258" s="73">
        <f>(-1)*(180*_nn1+(-1)^_nn1*ASIN(-(-1)*SIN(Расчет!D275*PI()/180)/(SQRT(_sinfi^2+(_cosfi*COS(Азимут!K258*PI()/180))^2)))*180/PI()+ACOS((_sinfi/(SQRT(_sinfi^2+(_cosfi*COS(Азимут!K258*PI()/180))^2))))*180/PI())</f>
        <v>35.900305795580891</v>
      </c>
      <c r="V258" s="73">
        <f>(-1)*(180*_nn1+(-1)^_nn1*ASIN(-(-1)*SIN(Расчет!D275*PI()/180)/(SQRT(_sinfi^2+(_cosfi*COS(Азимут!L258*PI()/180))^2)))*180/PI()+ACOS((_sinfi/(SQRT(_sinfi^2+(_cosfi*COS(Азимут!L258*PI()/180))^2))))*180/PI())</f>
        <v>37.022651758136647</v>
      </c>
      <c r="W258" s="110">
        <f>(-1)*(180*_nn1+(-1)^_nn1*ASIN(-(-1)*SIN(Расчет!D275*PI()/180)/(SQRT(_sinfi^2+(_cosfi*COS(Азимут!M258*PI()/180))^2)))*180/PI()+ACOS((_sinfi/(SQRT(_sinfi^2+(_cosfi*COS(Азимут!M258*PI()/180))^2))))*180/PI())</f>
        <v>37.393480989607866</v>
      </c>
    </row>
    <row r="259" spans="1:23">
      <c r="A259" s="46">
        <f>Расчет!A276</f>
        <v>255</v>
      </c>
      <c r="B259" s="3" t="str">
        <f>Расчет!B276</f>
        <v>Сентябрь</v>
      </c>
      <c r="C259" s="31">
        <f>Расчет!C276</f>
        <v>12</v>
      </c>
      <c r="D259" s="118">
        <f>Расчет!U276-Расчет!U276/10</f>
        <v>87.559631757542078</v>
      </c>
      <c r="E259" s="57">
        <f>D259-Расчет!U276/10</f>
        <v>77.830783784481852</v>
      </c>
      <c r="F259" s="57">
        <f>E259-Расчет!U276/10</f>
        <v>68.101935811421626</v>
      </c>
      <c r="G259" s="57">
        <f>F259-Расчет!U276/10</f>
        <v>58.3730878383614</v>
      </c>
      <c r="H259" s="57">
        <f>G259-Расчет!U276/10</f>
        <v>48.644239865301174</v>
      </c>
      <c r="I259" s="57">
        <f>H259-Расчет!U276/10</f>
        <v>38.915391892240947</v>
      </c>
      <c r="J259" s="57">
        <f>I259-Расчет!U276/10</f>
        <v>29.186543919180718</v>
      </c>
      <c r="K259" s="57">
        <f>J259-Расчет!U276/10</f>
        <v>19.457695946120488</v>
      </c>
      <c r="L259" s="57">
        <f>K259-Расчет!U276/10</f>
        <v>9.7288479730602582</v>
      </c>
      <c r="M259" s="117">
        <f>L259-Расчет!U276/10</f>
        <v>2.8421709430404007E-14</v>
      </c>
      <c r="N259" s="111">
        <f>IF(D259&gt;90,(-1)*(180*_nn2+(-1)^_nn2*ASIN(-(-1)*SIN(Расчет!D276*PI()/180)/(SQRT(_sinfi^2+(_cosfi*COS(Азимут!D259*PI()/180))^2)))*180/PI()-ACOS((_sinfi/(SQRT(_sinfi^2+(_cosfi*COS(Азимут!D259*PI()/180))^2))))*180/PI()),(-1)*(180*_nn1+(-1)^_nn1*ASIN(-(-1)*SIN(Расчет!D276*PI()/180)/(SQRT(_sinfi^2+(_cosfi*COS(Азимут!D259*PI()/180))^2)))*180/PI()+ACOS((_sinfi/(SQRT(_sinfi^2+(_cosfi*COS(Азимут!D259*PI()/180))^2))))*180/PI()))</f>
        <v>5.6205409764630474</v>
      </c>
      <c r="O259" s="73">
        <f>(-1)*(180*_nn1+(-1)^_nn1*ASIN(-(-1)*SIN(Расчет!D276*PI()/180)/(SQRT(_sinfi^2+(_cosfi*COS(Азимут!E259*PI()/180))^2)))*180/PI()+ACOS((_sinfi/(SQRT(_sinfi^2+(_cosfi*COS(Азимут!E259*PI()/180))^2))))*180/PI())</f>
        <v>11.954419942929576</v>
      </c>
      <c r="P259" s="73">
        <f>(-1)*(180*_nn1+(-1)^_nn1*ASIN(-(-1)*SIN(Расчет!D276*PI()/180)/(SQRT(_sinfi^2+(_cosfi*COS(Азимут!F259*PI()/180))^2)))*180/PI()+ACOS((_sinfi/(SQRT(_sinfi^2+(_cosfi*COS(Азимут!F259*PI()/180))^2))))*180/PI())</f>
        <v>17.836241215955198</v>
      </c>
      <c r="Q259" s="73">
        <f>(-1)*(180*_nn1+(-1)^_nn1*ASIN(-(-1)*SIN(Расчет!D276*PI()/180)/(SQRT(_sinfi^2+(_cosfi*COS(Азимут!G259*PI()/180))^2)))*180/PI()+ACOS((_sinfi/(SQRT(_sinfi^2+(_cosfi*COS(Азимут!G259*PI()/180))^2))))*180/PI())</f>
        <v>23.035056838844326</v>
      </c>
      <c r="R259" s="73">
        <f>(-1)*(180*_nn1+(-1)^_nn1*ASIN(-(-1)*SIN(Расчет!D276*PI()/180)/(SQRT(_sinfi^2+(_cosfi*COS(Азимут!H259*PI()/180))^2)))*180/PI()+ACOS((_sinfi/(SQRT(_sinfi^2+(_cosfi*COS(Азимут!H259*PI()/180))^2))))*180/PI())</f>
        <v>27.422288279985054</v>
      </c>
      <c r="S259" s="73">
        <f>(-1)*(180*_nn1+(-1)^_nn1*ASIN(-(-1)*SIN(Расчет!D276*PI()/180)/(SQRT(_sinfi^2+(_cosfi*COS(Азимут!I259*PI()/180))^2)))*180/PI()+ACOS((_sinfi/(SQRT(_sinfi^2+(_cosfi*COS(Азимут!I259*PI()/180))^2))))*180/PI())</f>
        <v>30.955143709402449</v>
      </c>
      <c r="T259" s="73">
        <f>(-1)*(180*_nn1+(-1)^_nn1*ASIN(-(-1)*SIN(Расчет!D276*PI()/180)/(SQRT(_sinfi^2+(_cosfi*COS(Азимут!J259*PI()/180))^2)))*180/PI()+ACOS((_sinfi/(SQRT(_sinfi^2+(_cosfi*COS(Азимут!J259*PI()/180))^2))))*180/PI())</f>
        <v>33.644896598105674</v>
      </c>
      <c r="U259" s="73">
        <f>(-1)*(180*_nn1+(-1)^_nn1*ASIN(-(-1)*SIN(Расчет!D276*PI()/180)/(SQRT(_sinfi^2+(_cosfi*COS(Азимут!K259*PI()/180))^2)))*180/PI()+ACOS((_sinfi/(SQRT(_sinfi^2+(_cosfi*COS(Азимут!K259*PI()/180))^2))))*180/PI())</f>
        <v>35.526685182601</v>
      </c>
      <c r="V259" s="73">
        <f>(-1)*(180*_nn1+(-1)^_nn1*ASIN(-(-1)*SIN(Расчет!D276*PI()/180)/(SQRT(_sinfi^2+(_cosfi*COS(Азимут!L259*PI()/180))^2)))*180/PI()+ACOS((_sinfi/(SQRT(_sinfi^2+(_cosfi*COS(Азимут!L259*PI()/180))^2))))*180/PI())</f>
        <v>36.637865262226796</v>
      </c>
      <c r="W259" s="110">
        <f>(-1)*(180*_nn1+(-1)^_nn1*ASIN(-(-1)*SIN(Расчет!D276*PI()/180)/(SQRT(_sinfi^2+(_cosfi*COS(Азимут!M259*PI()/180))^2)))*180/PI()+ACOS((_sinfi/(SQRT(_sinfi^2+(_cosfi*COS(Азимут!M259*PI()/180))^2))))*180/PI())</f>
        <v>37.005086420023417</v>
      </c>
    </row>
    <row r="260" spans="1:23">
      <c r="A260" s="46">
        <f>Расчет!A277</f>
        <v>256</v>
      </c>
      <c r="B260" s="3" t="str">
        <f>Расчет!B277</f>
        <v>Сентябрь</v>
      </c>
      <c r="C260" s="31">
        <f>Расчет!C277</f>
        <v>13</v>
      </c>
      <c r="D260" s="116">
        <f>Расчет!U277-Расчет!U277/10</f>
        <v>86.924164679113332</v>
      </c>
      <c r="E260" s="57">
        <f>D260-Расчет!U277/10</f>
        <v>77.265924159211849</v>
      </c>
      <c r="F260" s="57">
        <f>E260-Расчет!U277/10</f>
        <v>67.607683639310366</v>
      </c>
      <c r="G260" s="57">
        <f>F260-Расчет!U277/10</f>
        <v>57.949443119408883</v>
      </c>
      <c r="H260" s="57">
        <f>G260-Расчет!U277/10</f>
        <v>48.2912025995074</v>
      </c>
      <c r="I260" s="57">
        <f>H260-Расчет!U277/10</f>
        <v>38.632962079605917</v>
      </c>
      <c r="J260" s="57">
        <f>I260-Расчет!U277/10</f>
        <v>28.974721559704435</v>
      </c>
      <c r="K260" s="57">
        <f>J260-Расчет!U277/10</f>
        <v>19.316481039802952</v>
      </c>
      <c r="L260" s="57">
        <f>K260-Расчет!U277/10</f>
        <v>9.6582405199014705</v>
      </c>
      <c r="M260" s="117">
        <f>L260-Расчет!U277/10</f>
        <v>0</v>
      </c>
      <c r="N260" s="109">
        <f>(-1)*(180*_nn1+(-1)^_nn1*ASIN(-(-1)*SIN(Расчет!D277*PI()/180)/(SQRT(_sinfi^2+(_cosfi*COS(Азимут!D260*PI()/180))^2)))*180/PI()+ACOS((_sinfi/(SQRT(_sinfi^2+(_cosfi*COS(Азимут!D260*PI()/180))^2))))*180/PI())</f>
        <v>5.5743992016809045</v>
      </c>
      <c r="O260" s="73">
        <f>(-1)*(180*_nn1+(-1)^_nn1*ASIN(-(-1)*SIN(Расчет!D277*PI()/180)/(SQRT(_sinfi^2+(_cosfi*COS(Азимут!E260*PI()/180))^2)))*180/PI()+ACOS((_sinfi/(SQRT(_sinfi^2+(_cosfi*COS(Азимут!E260*PI()/180))^2))))*180/PI())</f>
        <v>11.847919404960123</v>
      </c>
      <c r="P260" s="73">
        <f>(-1)*(180*_nn1+(-1)^_nn1*ASIN(-(-1)*SIN(Расчет!D277*PI()/180)/(SQRT(_sinfi^2+(_cosfi*COS(Азимут!F260*PI()/180))^2)))*180/PI()+ACOS((_sinfi/(SQRT(_sinfi^2+(_cosfi*COS(Азимут!F260*PI()/180))^2))))*180/PI())</f>
        <v>17.664725109402127</v>
      </c>
      <c r="Q260" s="73">
        <f>(-1)*(180*_nn1+(-1)^_nn1*ASIN(-(-1)*SIN(Расчет!D277*PI()/180)/(SQRT(_sinfi^2+(_cosfi*COS(Азимут!G260*PI()/180))^2)))*180/PI()+ACOS((_sinfi/(SQRT(_sinfi^2+(_cosfi*COS(Азимут!G260*PI()/180))^2))))*180/PI())</f>
        <v>22.802409669543266</v>
      </c>
      <c r="R260" s="73">
        <f>(-1)*(180*_nn1+(-1)^_nn1*ASIN(-(-1)*SIN(Расчет!D277*PI()/180)/(SQRT(_sinfi^2+(_cosfi*COS(Азимут!H260*PI()/180))^2)))*180/PI()+ACOS((_sinfi/(SQRT(_sinfi^2+(_cosfi*COS(Азимут!H260*PI()/180))^2))))*180/PI())</f>
        <v>27.137754336949229</v>
      </c>
      <c r="S260" s="73">
        <f>(-1)*(180*_nn1+(-1)^_nn1*ASIN(-(-1)*SIN(Расчет!D277*PI()/180)/(SQRT(_sinfi^2+(_cosfi*COS(Азимут!I260*PI()/180))^2)))*180/PI()+ACOS((_sinfi/(SQRT(_sinfi^2+(_cosfi*COS(Азимут!I260*PI()/180))^2))))*180/PI())</f>
        <v>30.629999089162993</v>
      </c>
      <c r="T260" s="73">
        <f>(-1)*(180*_nn1+(-1)^_nn1*ASIN(-(-1)*SIN(Расчет!D277*PI()/180)/(SQRT(_sinfi^2+(_cosfi*COS(Азимут!J260*PI()/180))^2)))*180/PI()+ACOS((_sinfi/(SQRT(_sinfi^2+(_cosfi*COS(Азимут!J260*PI()/180))^2))))*180/PI())</f>
        <v>33.290200097069572</v>
      </c>
      <c r="U260" s="73">
        <f>(-1)*(180*_nn1+(-1)^_nn1*ASIN(-(-1)*SIN(Расчет!D277*PI()/180)/(SQRT(_sinfi^2+(_cosfi*COS(Азимут!K260*PI()/180))^2)))*180/PI()+ACOS((_sinfi/(SQRT(_sinfi^2+(_cosfi*COS(Азимут!K260*PI()/180))^2))))*180/PI())</f>
        <v>35.152276753367346</v>
      </c>
      <c r="V260" s="73">
        <f>(-1)*(180*_nn1+(-1)^_nn1*ASIN(-(-1)*SIN(Расчет!D277*PI()/180)/(SQRT(_sinfi^2+(_cosfi*COS(Азимут!L260*PI()/180))^2)))*180/PI()+ACOS((_sinfi/(SQRT(_sinfi^2+(_cosfi*COS(Азимут!L260*PI()/180))^2))))*180/PI())</f>
        <v>36.252259260038983</v>
      </c>
      <c r="W260" s="110">
        <f>(-1)*(180*_nn1+(-1)^_nn1*ASIN(-(-1)*SIN(Расчет!D277*PI()/180)/(SQRT(_sinfi^2+(_cosfi*COS(Азимут!M260*PI()/180))^2)))*180/PI()+ACOS((_sinfi/(SQRT(_sinfi^2+(_cosfi*COS(Азимут!M260*PI()/180))^2))))*180/PI())</f>
        <v>36.61585872159327</v>
      </c>
    </row>
    <row r="261" spans="1:23">
      <c r="A261" s="46">
        <f>Расчет!A278</f>
        <v>257</v>
      </c>
      <c r="B261" s="3" t="str">
        <f>Расчет!B278</f>
        <v>Сентябрь</v>
      </c>
      <c r="C261" s="31">
        <f>Расчет!C278</f>
        <v>14</v>
      </c>
      <c r="D261" s="116">
        <f>Расчет!U278-Расчет!U278/10</f>
        <v>86.288181152041631</v>
      </c>
      <c r="E261" s="57">
        <f>D261-Расчет!U278/10</f>
        <v>76.700605468481456</v>
      </c>
      <c r="F261" s="57">
        <f>E261-Расчет!U278/10</f>
        <v>67.113029784921281</v>
      </c>
      <c r="G261" s="57">
        <f>F261-Расчет!U278/10</f>
        <v>57.525454101361099</v>
      </c>
      <c r="H261" s="57">
        <f>G261-Расчет!U278/10</f>
        <v>47.937878417800917</v>
      </c>
      <c r="I261" s="57">
        <f>H261-Расчет!U278/10</f>
        <v>38.350302734240735</v>
      </c>
      <c r="J261" s="57">
        <f>I261-Расчет!U278/10</f>
        <v>28.762727050680553</v>
      </c>
      <c r="K261" s="57">
        <f>J261-Расчет!U278/10</f>
        <v>19.175151367120371</v>
      </c>
      <c r="L261" s="57">
        <f>K261-Расчет!U278/10</f>
        <v>9.5875756835601891</v>
      </c>
      <c r="M261" s="117">
        <f>L261-Расчет!U278/10</f>
        <v>0</v>
      </c>
      <c r="N261" s="109">
        <f>(-1)*(180*_nn1+(-1)^_nn1*ASIN(-(-1)*SIN(Расчет!D278*PI()/180)/(SQRT(_sinfi^2+(_cosfi*COS(Азимут!D261*PI()/180))^2)))*180/PI()+ACOS((_sinfi/(SQRT(_sinfi^2+(_cosfi*COS(Азимут!D261*PI()/180))^2))))*180/PI())</f>
        <v>5.5273714766648254</v>
      </c>
      <c r="O261" s="73">
        <f>(-1)*(180*_nn1+(-1)^_nn1*ASIN(-(-1)*SIN(Расчет!D278*PI()/180)/(SQRT(_sinfi^2+(_cosfi*COS(Азимут!E261*PI()/180))^2)))*180/PI()+ACOS((_sinfi/(SQRT(_sinfi^2+(_cosfi*COS(Азимут!E261*PI()/180))^2))))*180/PI())</f>
        <v>11.740170052133749</v>
      </c>
      <c r="P261" s="73">
        <f>(-1)*(180*_nn1+(-1)^_nn1*ASIN(-(-1)*SIN(Расчет!D278*PI()/180)/(SQRT(_sinfi^2+(_cosfi*COS(Азимут!F261*PI()/180))^2)))*180/PI()+ACOS((_sinfi/(SQRT(_sinfi^2+(_cosfi*COS(Азимут!F261*PI()/180))^2))))*180/PI())</f>
        <v>17.491991310896509</v>
      </c>
      <c r="Q261" s="73">
        <f>(-1)*(180*_nn1+(-1)^_nn1*ASIN(-(-1)*SIN(Расчет!D278*PI()/180)/(SQRT(_sinfi^2+(_cosfi*COS(Азимут!G261*PI()/180))^2)))*180/PI()+ACOS((_sinfi/(SQRT(_sinfi^2+(_cosfi*COS(Азимут!G261*PI()/180))^2))))*180/PI())</f>
        <v>22.568747969197034</v>
      </c>
      <c r="R261" s="73">
        <f>(-1)*(180*_nn1+(-1)^_nn1*ASIN(-(-1)*SIN(Расчет!D278*PI()/180)/(SQRT(_sinfi^2+(_cosfi*COS(Азимут!H261*PI()/180))^2)))*180/PI()+ACOS((_sinfi/(SQRT(_sinfi^2+(_cosfi*COS(Азимут!H261*PI()/180))^2))))*180/PI())</f>
        <v>26.852403086386374</v>
      </c>
      <c r="S261" s="73">
        <f>(-1)*(180*_nn1+(-1)^_nn1*ASIN(-(-1)*SIN(Расчет!D278*PI()/180)/(SQRT(_sinfi^2+(_cosfi*COS(Азимут!I261*PI()/180))^2)))*180/PI()+ACOS((_sinfi/(SQRT(_sinfi^2+(_cosfi*COS(Азимут!I261*PI()/180))^2))))*180/PI())</f>
        <v>30.304150349889738</v>
      </c>
      <c r="T261" s="73">
        <f>(-1)*(180*_nn1+(-1)^_nn1*ASIN(-(-1)*SIN(Расчет!D278*PI()/180)/(SQRT(_sinfi^2+(_cosfi*COS(Азимут!J261*PI()/180))^2)))*180/PI()+ACOS((_sinfi/(SQRT(_sinfi^2+(_cosfi*COS(Азимут!J261*PI()/180))^2))))*180/PI())</f>
        <v>32.934829021487474</v>
      </c>
      <c r="U261" s="73">
        <f>(-1)*(180*_nn1+(-1)^_nn1*ASIN(-(-1)*SIN(Расчет!D278*PI()/180)/(SQRT(_sinfi^2+(_cosfi*COS(Азимут!K261*PI()/180))^2)))*180/PI()+ACOS((_sinfi/(SQRT(_sinfi^2+(_cosfi*COS(Азимут!K261*PI()/180))^2))))*180/PI())</f>
        <v>34.777174928117716</v>
      </c>
      <c r="V261" s="73">
        <f>(-1)*(180*_nn1+(-1)^_nn1*ASIN(-(-1)*SIN(Расчет!D278*PI()/180)/(SQRT(_sinfi^2+(_cosfi*COS(Азимут!L261*PI()/180))^2)))*180/PI()+ACOS((_sinfi/(SQRT(_sinfi^2+(_cosfi*COS(Азимут!L261*PI()/180))^2))))*180/PI())</f>
        <v>35.865931018214553</v>
      </c>
      <c r="W261" s="110">
        <f>(-1)*(180*_nn1+(-1)^_nn1*ASIN(-(-1)*SIN(Расчет!D278*PI()/180)/(SQRT(_sinfi^2+(_cosfi*COS(Азимут!M261*PI()/180))^2)))*180/PI()+ACOS((_sinfi/(SQRT(_sinfi^2+(_cosfi*COS(Азимут!M261*PI()/180))^2))))*180/PI())</f>
        <v>36.225896147058876</v>
      </c>
    </row>
    <row r="262" spans="1:23">
      <c r="A262" s="46">
        <f>Расчет!A279</f>
        <v>258</v>
      </c>
      <c r="B262" s="3" t="str">
        <f>Расчет!B279</f>
        <v>Сентябрь</v>
      </c>
      <c r="C262" s="31">
        <f>Расчет!C279</f>
        <v>15</v>
      </c>
      <c r="D262" s="116">
        <f>Расчет!U279-Расчет!U279/10</f>
        <v>85.651774804696828</v>
      </c>
      <c r="E262" s="57">
        <f>D262-Расчет!U279/10</f>
        <v>76.134910937508295</v>
      </c>
      <c r="F262" s="57">
        <f>E262-Расчет!U279/10</f>
        <v>66.618047070319761</v>
      </c>
      <c r="G262" s="57">
        <f>F262-Расчет!U279/10</f>
        <v>57.101183203131228</v>
      </c>
      <c r="H262" s="57">
        <f>G262-Расчет!U279/10</f>
        <v>47.584319335942695</v>
      </c>
      <c r="I262" s="57">
        <f>H262-Расчет!U279/10</f>
        <v>38.067455468754162</v>
      </c>
      <c r="J262" s="57">
        <f>I262-Расчет!U279/10</f>
        <v>28.550591601565625</v>
      </c>
      <c r="K262" s="57">
        <f>J262-Расчет!U279/10</f>
        <v>19.033727734377088</v>
      </c>
      <c r="L262" s="57">
        <f>K262-Расчет!U279/10</f>
        <v>9.516863867188551</v>
      </c>
      <c r="M262" s="117">
        <f>L262-Расчет!U279/10</f>
        <v>1.4210854715202004E-14</v>
      </c>
      <c r="N262" s="109">
        <f>(-1)*(180*_nn1+(-1)^_nn1*ASIN(-(-1)*SIN(Расчет!D279*PI()/180)/(SQRT(_sinfi^2+(_cosfi*COS(Азимут!D262*PI()/180))^2)))*180/PI()+ACOS((_sinfi/(SQRT(_sinfi^2+(_cosfi*COS(Азимут!D262*PI()/180))^2))))*180/PI())</f>
        <v>5.4794831653012466</v>
      </c>
      <c r="O262" s="73">
        <f>(-1)*(180*_nn1+(-1)^_nn1*ASIN(-(-1)*SIN(Расчет!D279*PI()/180)/(SQRT(_sinfi^2+(_cosfi*COS(Азимут!E262*PI()/180))^2)))*180/PI()+ACOS((_sinfi/(SQRT(_sinfi^2+(_cosfi*COS(Азимут!E262*PI()/180))^2))))*180/PI())</f>
        <v>11.63122079367713</v>
      </c>
      <c r="P262" s="73">
        <f>(-1)*(180*_nn1+(-1)^_nn1*ASIN(-(-1)*SIN(Расчет!D279*PI()/180)/(SQRT(_sinfi^2+(_cosfi*COS(Азимут!F262*PI()/180))^2)))*180/PI()+ACOS((_sinfi/(SQRT(_sinfi^2+(_cosfi*COS(Азимут!F262*PI()/180))^2))))*180/PI())</f>
        <v>17.318104330355567</v>
      </c>
      <c r="Q262" s="73">
        <f>(-1)*(180*_nn1+(-1)^_nn1*ASIN(-(-1)*SIN(Расчет!D279*PI()/180)/(SQRT(_sinfi^2+(_cosfi*COS(Азимут!G262*PI()/180))^2)))*180/PI()+ACOS((_sinfi/(SQRT(_sinfi^2+(_cosfi*COS(Азимут!G262*PI()/180))^2))))*180/PI())</f>
        <v>22.334145107329931</v>
      </c>
      <c r="R262" s="73">
        <f>(-1)*(180*_nn1+(-1)^_nn1*ASIN(-(-1)*SIN(Расчет!D279*PI()/180)/(SQRT(_sinfi^2+(_cosfi*COS(Азимут!H262*PI()/180))^2)))*180/PI()+ACOS((_sinfi/(SQRT(_sinfi^2+(_cosfi*COS(Азимут!H262*PI()/180))^2))))*180/PI())</f>
        <v>26.566313865181542</v>
      </c>
      <c r="S262" s="73">
        <f>(-1)*(180*_nn1+(-1)^_nn1*ASIN(-(-1)*SIN(Расчет!D279*PI()/180)/(SQRT(_sinfi^2+(_cosfi*COS(Азимут!I262*PI()/180))^2)))*180/PI()+ACOS((_sinfi/(SQRT(_sinfi^2+(_cosfi*COS(Азимут!I262*PI()/180))^2))))*180/PI())</f>
        <v>29.977682253637454</v>
      </c>
      <c r="T262" s="73">
        <f>(-1)*(180*_nn1+(-1)^_nn1*ASIN(-(-1)*SIN(Расчет!D279*PI()/180)/(SQRT(_sinfi^2+(_cosfi*COS(Азимут!J262*PI()/180))^2)))*180/PI()+ACOS((_sinfi/(SQRT(_sinfi^2+(_cosfi*COS(Азимут!J262*PI()/180))^2))))*180/PI())</f>
        <v>32.578873327602111</v>
      </c>
      <c r="U262" s="73">
        <f>(-1)*(180*_nn1+(-1)^_nn1*ASIN(-(-1)*SIN(Расчет!D279*PI()/180)/(SQRT(_sinfi^2+(_cosfi*COS(Азимут!K262*PI()/180))^2)))*180/PI()+ACOS((_sinfi/(SQRT(_sinfi^2+(_cosfi*COS(Азимут!K262*PI()/180))^2))))*180/PI())</f>
        <v>34.401474014856888</v>
      </c>
      <c r="V262" s="73">
        <f>(-1)*(180*_nn1+(-1)^_nn1*ASIN(-(-1)*SIN(Расчет!D279*PI()/180)/(SQRT(_sinfi^2+(_cosfi*COS(Азимут!L262*PI()/180))^2)))*180/PI()+ACOS((_sinfi/(SQRT(_sinfi^2+(_cosfi*COS(Азимут!L262*PI()/180))^2))))*180/PI())</f>
        <v>35.478977708278705</v>
      </c>
      <c r="W262" s="110">
        <f>(-1)*(180*_nn1+(-1)^_nn1*ASIN(-(-1)*SIN(Расчет!D279*PI()/180)/(SQRT(_sinfi^2+(_cosfi*COS(Азимут!M262*PI()/180))^2)))*180/PI()+ACOS((_sinfi/(SQRT(_sinfi^2+(_cosfi*COS(Азимут!M262*PI()/180))^2))))*180/PI())</f>
        <v>35.835296861561233</v>
      </c>
    </row>
    <row r="263" spans="1:23">
      <c r="A263" s="46">
        <f>Расчет!A280</f>
        <v>259</v>
      </c>
      <c r="B263" s="3" t="str">
        <f>Расчет!B280</f>
        <v>Сентябрь</v>
      </c>
      <c r="C263" s="31">
        <f>Расчет!C280</f>
        <v>16</v>
      </c>
      <c r="D263" s="116">
        <f>Расчет!U280-Расчет!U280/10</f>
        <v>85.015038648090723</v>
      </c>
      <c r="E263" s="57">
        <f>D263-Расчет!U280/10</f>
        <v>75.568923242747303</v>
      </c>
      <c r="F263" s="57">
        <f>E263-Расчет!U280/10</f>
        <v>66.122807837403883</v>
      </c>
      <c r="G263" s="57">
        <f>F263-Расчет!U280/10</f>
        <v>56.67669243206047</v>
      </c>
      <c r="H263" s="57">
        <f>G263-Расчет!U280/10</f>
        <v>47.230577026717057</v>
      </c>
      <c r="I263" s="57">
        <f>H263-Расчет!U280/10</f>
        <v>37.784461621373644</v>
      </c>
      <c r="J263" s="57">
        <f>I263-Расчет!U280/10</f>
        <v>28.338346216030232</v>
      </c>
      <c r="K263" s="57">
        <f>J263-Расчет!U280/10</f>
        <v>18.892230810686819</v>
      </c>
      <c r="L263" s="57">
        <f>K263-Расчет!U280/10</f>
        <v>9.446115405343404</v>
      </c>
      <c r="M263" s="117">
        <f>L263-Расчет!U280/10</f>
        <v>0</v>
      </c>
      <c r="N263" s="109">
        <f>(-1)*(180*_nn1+(-1)^_nn1*ASIN(-(-1)*SIN(Расчет!D280*PI()/180)/(SQRT(_sinfi^2+(_cosfi*COS(Азимут!D263*PI()/180))^2)))*180/PI()+ACOS((_sinfi/(SQRT(_sinfi^2+(_cosfi*COS(Азимут!D263*PI()/180))^2))))*180/PI())</f>
        <v>5.4307601382588473</v>
      </c>
      <c r="O263" s="73">
        <f>(-1)*(180*_nn1+(-1)^_nn1*ASIN(-(-1)*SIN(Расчет!D280*PI()/180)/(SQRT(_sinfi^2+(_cosfi*COS(Азимут!E263*PI()/180))^2)))*180/PI()+ACOS((_sinfi/(SQRT(_sinfi^2+(_cosfi*COS(Азимут!E263*PI()/180))^2))))*180/PI())</f>
        <v>11.521120970358169</v>
      </c>
      <c r="P263" s="73">
        <f>(-1)*(180*_nn1+(-1)^_nn1*ASIN(-(-1)*SIN(Расчет!D280*PI()/180)/(SQRT(_sinfi^2+(_cosfi*COS(Азимут!F263*PI()/180))^2)))*180/PI()+ACOS((_sinfi/(SQRT(_sinfi^2+(_cosfi*COS(Азимут!F263*PI()/180))^2))))*180/PI())</f>
        <v>17.143128857726225</v>
      </c>
      <c r="Q263" s="73">
        <f>(-1)*(180*_nn1+(-1)^_nn1*ASIN(-(-1)*SIN(Расчет!D280*PI()/180)/(SQRT(_sinfi^2+(_cosfi*COS(Азимут!G263*PI()/180))^2)))*180/PI()+ACOS((_sinfi/(SQRT(_sinfi^2+(_cosfi*COS(Азимут!G263*PI()/180))^2))))*180/PI())</f>
        <v>22.098674455495711</v>
      </c>
      <c r="R263" s="73">
        <f>(-1)*(180*_nn1+(-1)^_nn1*ASIN(-(-1)*SIN(Расчет!D280*PI()/180)/(SQRT(_sinfi^2+(_cosfi*COS(Азимут!H263*PI()/180))^2)))*180/PI()+ACOS((_sinfi/(SQRT(_sinfi^2+(_cosfi*COS(Азимут!H263*PI()/180))^2))))*180/PI())</f>
        <v>26.279565929285553</v>
      </c>
      <c r="S263" s="73">
        <f>(-1)*(180*_nn1+(-1)^_nn1*ASIN(-(-1)*SIN(Расчет!D280*PI()/180)/(SQRT(_sinfi^2+(_cosfi*COS(Азимут!I263*PI()/180))^2)))*180/PI()+ACOS((_sinfi/(SQRT(_sinfi^2+(_cosfi*COS(Азимут!I263*PI()/180))^2))))*180/PI())</f>
        <v>29.650679451102434</v>
      </c>
      <c r="T263" s="73">
        <f>(-1)*(180*_nn1+(-1)^_nn1*ASIN(-(-1)*SIN(Расчет!D280*PI()/180)/(SQRT(_sinfi^2+(_cosfi*COS(Азимут!J263*PI()/180))^2)))*180/PI()+ACOS((_sinfi/(SQRT(_sinfi^2+(_cosfi*COS(Азимут!J263*PI()/180))^2))))*180/PI())</f>
        <v>32.222422857902444</v>
      </c>
      <c r="U263" s="73">
        <f>(-1)*(180*_nn1+(-1)^_nn1*ASIN(-(-1)*SIN(Расчет!D280*PI()/180)/(SQRT(_sinfi^2+(_cosfi*COS(Азимут!K263*PI()/180))^2)))*180/PI()+ACOS((_sinfi/(SQRT(_sinfi^2+(_cosfi*COS(Азимут!K263*PI()/180))^2))))*180/PI())</f>
        <v>34.025268221249888</v>
      </c>
      <c r="V263" s="73">
        <f>(-1)*(180*_nn1+(-1)^_nn1*ASIN(-(-1)*SIN(Расчет!D280*PI()/180)/(SQRT(_sinfi^2+(_cosfi*COS(Азимут!L263*PI()/180))^2)))*180/PI()+ACOS((_sinfi/(SQRT(_sinfi^2+(_cosfi*COS(Азимут!L263*PI()/180))^2))))*180/PI())</f>
        <v>35.091496417735499</v>
      </c>
      <c r="W263" s="110">
        <f>(-1)*(180*_nn1+(-1)^_nn1*ASIN(-(-1)*SIN(Расчет!D280*PI()/180)/(SQRT(_sinfi^2+(_cosfi*COS(Азимут!M263*PI()/180))^2)))*180/PI()+ACOS((_sinfi/(SQRT(_sinfi^2+(_cosfi*COS(Азимут!M263*PI()/180))^2))))*180/PI())</f>
        <v>35.44415895332466</v>
      </c>
    </row>
    <row r="264" spans="1:23">
      <c r="A264" s="46">
        <f>Расчет!A281</f>
        <v>260</v>
      </c>
      <c r="B264" s="3" t="str">
        <f>Расчет!B281</f>
        <v>Сентябрь</v>
      </c>
      <c r="C264" s="31">
        <f>Расчет!C281</f>
        <v>17</v>
      </c>
      <c r="D264" s="116">
        <f>Расчет!U281-Расчет!U281/10</f>
        <v>84.378065177962782</v>
      </c>
      <c r="E264" s="57">
        <f>D264-Расчет!U281/10</f>
        <v>75.002724602633577</v>
      </c>
      <c r="F264" s="57">
        <f>E264-Расчет!U281/10</f>
        <v>65.627384027304373</v>
      </c>
      <c r="G264" s="57">
        <f>F264-Расчет!U281/10</f>
        <v>56.252043451975176</v>
      </c>
      <c r="H264" s="57">
        <f>G264-Расчет!U281/10</f>
        <v>46.876702876645979</v>
      </c>
      <c r="I264" s="57">
        <f>H264-Расчет!U281/10</f>
        <v>37.501362301316782</v>
      </c>
      <c r="J264" s="57">
        <f>I264-Расчет!U281/10</f>
        <v>28.126021725987584</v>
      </c>
      <c r="K264" s="57">
        <f>J264-Расчет!U281/10</f>
        <v>18.750681150658387</v>
      </c>
      <c r="L264" s="57">
        <f>K264-Расчет!U281/10</f>
        <v>9.3753405753291883</v>
      </c>
      <c r="M264" s="117">
        <f>L264-Расчет!U281/10</f>
        <v>0</v>
      </c>
      <c r="N264" s="109">
        <f>(-1)*(180*_nn1+(-1)^_nn1*ASIN(-(-1)*SIN(Расчет!D281*PI()/180)/(SQRT(_sinfi^2+(_cosfi*COS(Азимут!D264*PI()/180))^2)))*180/PI()+ACOS((_sinfi/(SQRT(_sinfi^2+(_cosfi*COS(Азимут!D264*PI()/180))^2))))*180/PI())</f>
        <v>5.3812287445661298</v>
      </c>
      <c r="O264" s="73">
        <f>(-1)*(180*_nn1+(-1)^_nn1*ASIN(-(-1)*SIN(Расчет!D281*PI()/180)/(SQRT(_sinfi^2+(_cosfi*COS(Азимут!E264*PI()/180))^2)))*180/PI()+ACOS((_sinfi/(SQRT(_sinfi^2+(_cosfi*COS(Азимут!E264*PI()/180))^2))))*180/PI())</f>
        <v>11.409920317878772</v>
      </c>
      <c r="P264" s="73">
        <f>(-1)*(180*_nn1+(-1)^_nn1*ASIN(-(-1)*SIN(Расчет!D281*PI()/180)/(SQRT(_sinfi^2+(_cosfi*COS(Азимут!F264*PI()/180))^2)))*180/PI()+ACOS((_sinfi/(SQRT(_sinfi^2+(_cosfi*COS(Азимут!F264*PI()/180))^2))))*180/PI())</f>
        <v>16.967129737825672</v>
      </c>
      <c r="Q264" s="73">
        <f>(-1)*(180*_nn1+(-1)^_nn1*ASIN(-(-1)*SIN(Расчет!D281*PI()/180)/(SQRT(_sinfi^2+(_cosfi*COS(Азимут!G264*PI()/180))^2)))*180/PI()+ACOS((_sinfi/(SQRT(_sinfi^2+(_cosfi*COS(Азимут!G264*PI()/180))^2))))*180/PI())</f>
        <v>21.862409378155263</v>
      </c>
      <c r="R264" s="73">
        <f>(-1)*(180*_nn1+(-1)^_nn1*ASIN(-(-1)*SIN(Расчет!D281*PI()/180)/(SQRT(_sinfi^2+(_cosfi*COS(Азимут!H264*PI()/180))^2)))*180/PI()+ACOS((_sinfi/(SQRT(_sinfi^2+(_cosfi*COS(Азимут!H264*PI()/180))^2))))*180/PI())</f>
        <v>25.9922384567015</v>
      </c>
      <c r="S264" s="73">
        <f>(-1)*(180*_nn1+(-1)^_nn1*ASIN(-(-1)*SIN(Расчет!D281*PI()/180)/(SQRT(_sinfi^2+(_cosfi*COS(Азимут!I264*PI()/180))^2)))*180/PI()+ACOS((_sinfi/(SQRT(_sinfi^2+(_cosfi*COS(Азимут!I264*PI()/180))^2))))*180/PI())</f>
        <v>29.323226491376147</v>
      </c>
      <c r="T264" s="73">
        <f>(-1)*(180*_nn1+(-1)^_nn1*ASIN(-(-1)*SIN(Расчет!D281*PI()/180)/(SQRT(_sinfi^2+(_cosfi*COS(Азимут!J264*PI()/180))^2)))*180/PI()+ACOS((_sinfi/(SQRT(_sinfi^2+(_cosfi*COS(Азимут!J264*PI()/180))^2))))*180/PI())</f>
        <v>31.865567353402895</v>
      </c>
      <c r="U264" s="73">
        <f>(-1)*(180*_nn1+(-1)^_nn1*ASIN(-(-1)*SIN(Расчет!D281*PI()/180)/(SQRT(_sinfi^2+(_cosfi*COS(Азимут!K264*PI()/180))^2)))*180/PI()+ACOS((_sinfi/(SQRT(_sinfi^2+(_cosfi*COS(Азимут!K264*PI()/180))^2))))*180/PI())</f>
        <v>33.64865166692158</v>
      </c>
      <c r="V264" s="73">
        <f>(-1)*(180*_nn1+(-1)^_nn1*ASIN(-(-1)*SIN(Расчет!D281*PI()/180)/(SQRT(_sinfi^2+(_cosfi*COS(Азимут!L264*PI()/180))^2)))*180/PI()+ACOS((_sinfi/(SQRT(_sinfi^2+(_cosfi*COS(Азимут!L264*PI()/180))^2))))*180/PI())</f>
        <v>34.70358416158129</v>
      </c>
      <c r="W264" s="110">
        <f>(-1)*(180*_nn1+(-1)^_nn1*ASIN(-(-1)*SIN(Расчет!D281*PI()/180)/(SQRT(_sinfi^2+(_cosfi*COS(Азимут!M264*PI()/180))^2)))*180/PI()+ACOS((_sinfi/(SQRT(_sinfi^2+(_cosfi*COS(Азимут!M264*PI()/180))^2))))*180/PI())</f>
        <v>35.052580444768381</v>
      </c>
    </row>
    <row r="265" spans="1:23">
      <c r="A265" s="46">
        <f>Расчет!A282</f>
        <v>261</v>
      </c>
      <c r="B265" s="3" t="str">
        <f>Расчет!B282</f>
        <v>Сентябрь</v>
      </c>
      <c r="C265" s="31">
        <f>Расчет!C282</f>
        <v>18</v>
      </c>
      <c r="D265" s="116">
        <f>Расчет!U282-Расчет!U282/10</f>
        <v>83.740946475955752</v>
      </c>
      <c r="E265" s="57">
        <f>D265-Расчет!U282/10</f>
        <v>74.436396867516223</v>
      </c>
      <c r="F265" s="57">
        <f>E265-Расчет!U282/10</f>
        <v>65.131847259076693</v>
      </c>
      <c r="G265" s="57">
        <f>F265-Расчет!U282/10</f>
        <v>55.827297650637163</v>
      </c>
      <c r="H265" s="57">
        <f>G265-Расчет!U282/10</f>
        <v>46.522748042197634</v>
      </c>
      <c r="I265" s="57">
        <f>H265-Расчет!U282/10</f>
        <v>37.218198433758104</v>
      </c>
      <c r="J265" s="57">
        <f>I265-Расчет!U282/10</f>
        <v>27.913648825318575</v>
      </c>
      <c r="K265" s="57">
        <f>J265-Расчет!U282/10</f>
        <v>18.609099216879045</v>
      </c>
      <c r="L265" s="57">
        <f>K265-Расчет!U282/10</f>
        <v>9.3045496084395172</v>
      </c>
      <c r="M265" s="117">
        <f>L265-Расчет!U282/10</f>
        <v>0</v>
      </c>
      <c r="N265" s="109">
        <f>(-1)*(180*_nn1+(-1)^_nn1*ASIN(-(-1)*SIN(Расчет!D282*PI()/180)/(SQRT(_sinfi^2+(_cosfi*COS(Азимут!D265*PI()/180))^2)))*180/PI()+ACOS((_sinfi/(SQRT(_sinfi^2+(_cosfi*COS(Азимут!D265*PI()/180))^2))))*180/PI())</f>
        <v>5.3309157841028707</v>
      </c>
      <c r="O265" s="73">
        <f>(-1)*(180*_nn1+(-1)^_nn1*ASIN(-(-1)*SIN(Расчет!D282*PI()/180)/(SQRT(_sinfi^2+(_cosfi*COS(Азимут!E265*PI()/180))^2)))*180/PI()+ACOS((_sinfi/(SQRT(_sinfi^2+(_cosfi*COS(Азимут!E265*PI()/180))^2))))*180/PI())</f>
        <v>11.297668932279009</v>
      </c>
      <c r="P265" s="73">
        <f>(-1)*(180*_nn1+(-1)^_nn1*ASIN(-(-1)*SIN(Расчет!D282*PI()/180)/(SQRT(_sinfi^2+(_cosfi*COS(Азимут!F265*PI()/180))^2)))*180/PI()+ACOS((_sinfi/(SQRT(_sinfi^2+(_cosfi*COS(Азимут!F265*PI()/180))^2))))*180/PI())</f>
        <v>16.790171947297011</v>
      </c>
      <c r="Q265" s="73">
        <f>(-1)*(180*_nn1+(-1)^_nn1*ASIN(-(-1)*SIN(Расчет!D282*PI()/180)/(SQRT(_sinfi^2+(_cosfi*COS(Азимут!G265*PI()/180))^2)))*180/PI()+ACOS((_sinfi/(SQRT(_sinfi^2+(_cosfi*COS(Азимут!G265*PI()/180))^2))))*180/PI())</f>
        <v>21.625423225089037</v>
      </c>
      <c r="R265" s="73">
        <f>(-1)*(180*_nn1+(-1)^_nn1*ASIN(-(-1)*SIN(Расчет!D282*PI()/180)/(SQRT(_sinfi^2+(_cosfi*COS(Азимут!H265*PI()/180))^2)))*180/PI()+ACOS((_sinfi/(SQRT(_sinfi^2+(_cosfi*COS(Азимут!H265*PI()/180))^2))))*180/PI())</f>
        <v>25.704410551386985</v>
      </c>
      <c r="S265" s="73">
        <f>(-1)*(180*_nn1+(-1)^_nn1*ASIN(-(-1)*SIN(Расчет!D282*PI()/180)/(SQRT(_sinfi^2+(_cosfi*COS(Азимут!I265*PI()/180))^2)))*180/PI()+ACOS((_sinfi/(SQRT(_sinfi^2+(_cosfi*COS(Азимут!I265*PI()/180))^2))))*180/PI())</f>
        <v>28.995407832227102</v>
      </c>
      <c r="T265" s="73">
        <f>(-1)*(180*_nn1+(-1)^_nn1*ASIN(-(-1)*SIN(Расчет!D282*PI()/180)/(SQRT(_sinfi^2+(_cosfi*COS(Азимут!J265*PI()/180))^2)))*180/PI()+ACOS((_sinfi/(SQRT(_sinfi^2+(_cosfi*COS(Азимут!J265*PI()/180))^2))))*180/PI())</f>
        <v>31.508396466289952</v>
      </c>
      <c r="U265" s="73">
        <f>(-1)*(180*_nn1+(-1)^_nn1*ASIN(-(-1)*SIN(Расчет!D282*PI()/180)/(SQRT(_sinfi^2+(_cosfi*COS(Азимут!K265*PI()/180))^2)))*180/PI()+ACOS((_sinfi/(SQRT(_sinfi^2+(_cosfi*COS(Азимут!K265*PI()/180))^2))))*180/PI())</f>
        <v>33.27171839609295</v>
      </c>
      <c r="V265" s="73">
        <f>(-1)*(180*_nn1+(-1)^_nn1*ASIN(-(-1)*SIN(Расчет!D282*PI()/180)/(SQRT(_sinfi^2+(_cosfi*COS(Азимут!L265*PI()/180))^2)))*180/PI()+ACOS((_sinfi/(SQRT(_sinfi^2+(_cosfi*COS(Азимут!L265*PI()/180))^2))))*180/PI())</f>
        <v>34.315337894169602</v>
      </c>
      <c r="W265" s="110">
        <f>(-1)*(180*_nn1+(-1)^_nn1*ASIN(-(-1)*SIN(Расчет!D282*PI()/180)/(SQRT(_sinfi^2+(_cosfi*COS(Азимут!M265*PI()/180))^2)))*180/PI()+ACOS((_sinfi/(SQRT(_sinfi^2+(_cosfi*COS(Азимут!M265*PI()/180))^2))))*180/PI())</f>
        <v>34.66065930397923</v>
      </c>
    </row>
    <row r="266" spans="1:23">
      <c r="A266" s="46">
        <f>Расчет!A283</f>
        <v>262</v>
      </c>
      <c r="B266" s="3" t="str">
        <f>Расчет!B283</f>
        <v>Сентябрь</v>
      </c>
      <c r="C266" s="31">
        <f>Расчет!C283</f>
        <v>19</v>
      </c>
      <c r="D266" s="116">
        <f>Расчет!U283-Расчет!U283/10</f>
        <v>83.103774310001128</v>
      </c>
      <c r="E266" s="57">
        <f>D266-Расчет!U283/10</f>
        <v>73.870021608889886</v>
      </c>
      <c r="F266" s="57">
        <f>E266-Расчет!U283/10</f>
        <v>64.636268907778643</v>
      </c>
      <c r="G266" s="57">
        <f>F266-Расчет!U283/10</f>
        <v>55.402516206667407</v>
      </c>
      <c r="H266" s="57">
        <f>G266-Расчет!U283/10</f>
        <v>46.168763505556171</v>
      </c>
      <c r="I266" s="57">
        <f>H266-Расчет!U283/10</f>
        <v>36.935010804444936</v>
      </c>
      <c r="J266" s="57">
        <f>I266-Расчет!U283/10</f>
        <v>27.7012581033337</v>
      </c>
      <c r="K266" s="57">
        <f>J266-Расчет!U283/10</f>
        <v>18.467505402222464</v>
      </c>
      <c r="L266" s="57">
        <f>K266-Расчет!U283/10</f>
        <v>9.2337527011112268</v>
      </c>
      <c r="M266" s="117">
        <f>L266-Расчет!U283/10</f>
        <v>0</v>
      </c>
      <c r="N266" s="109">
        <f>(-1)*(180*_nn1+(-1)^_nn1*ASIN(-(-1)*SIN(Расчет!D283*PI()/180)/(SQRT(_sinfi^2+(_cosfi*COS(Азимут!D266*PI()/180))^2)))*180/PI()+ACOS((_sinfi/(SQRT(_sinfi^2+(_cosfi*COS(Азимут!D266*PI()/180))^2))))*180/PI())</f>
        <v>5.2798484809893012</v>
      </c>
      <c r="O266" s="73">
        <f>(-1)*(180*_nn1+(-1)^_nn1*ASIN(-(-1)*SIN(Расчет!D283*PI()/180)/(SQRT(_sinfi^2+(_cosfi*COS(Азимут!E266*PI()/180))^2)))*180/PI()+ACOS((_sinfi/(SQRT(_sinfi^2+(_cosfi*COS(Азимут!E266*PI()/180))^2))))*180/PI())</f>
        <v>11.184417237264825</v>
      </c>
      <c r="P266" s="73">
        <f>(-1)*(180*_nn1+(-1)^_nn1*ASIN(-(-1)*SIN(Расчет!D283*PI()/180)/(SQRT(_sinfi^2+(_cosfi*COS(Азимут!F266*PI()/180))^2)))*180/PI()+ACOS((_sinfi/(SQRT(_sinfi^2+(_cosfi*COS(Азимут!F266*PI()/180))^2))))*180/PI())</f>
        <v>16.612320573543002</v>
      </c>
      <c r="Q266" s="73">
        <f>(-1)*(180*_nn1+(-1)^_nn1*ASIN(-(-1)*SIN(Расчет!D283*PI()/180)/(SQRT(_sinfi^2+(_cosfi*COS(Азимут!G266*PI()/180))^2)))*180/PI()+ACOS((_sinfi/(SQRT(_sinfi^2+(_cosfi*COS(Азимут!G266*PI()/180))^2))))*180/PI())</f>
        <v>21.387789325214982</v>
      </c>
      <c r="R266" s="73">
        <f>(-1)*(180*_nn1+(-1)^_nn1*ASIN(-(-1)*SIN(Расчет!D283*PI()/180)/(SQRT(_sinfi^2+(_cosfi*COS(Азимут!H266*PI()/180))^2)))*180/PI()+ACOS((_sinfi/(SQRT(_sinfi^2+(_cosfi*COS(Азимут!H266*PI()/180))^2))))*180/PI())</f>
        <v>25.416161247969768</v>
      </c>
      <c r="S266" s="73">
        <f>(-1)*(180*_nn1+(-1)^_nn1*ASIN(-(-1)*SIN(Расчет!D283*PI()/180)/(SQRT(_sinfi^2+(_cosfi*COS(Азимут!I266*PI()/180))^2)))*180/PI()+ACOS((_sinfi/(SQRT(_sinfi^2+(_cosfi*COS(Азимут!I266*PI()/180))^2))))*180/PI())</f>
        <v>28.667307850827342</v>
      </c>
      <c r="T266" s="73">
        <f>(-1)*(180*_nn1+(-1)^_nn1*ASIN(-(-1)*SIN(Расчет!D283*PI()/180)/(SQRT(_sinfi^2+(_cosfi*COS(Азимут!J266*PI()/180))^2)))*180/PI()+ACOS((_sinfi/(SQRT(_sinfi^2+(_cosfi*COS(Азимут!J266*PI()/180))^2))))*180/PI())</f>
        <v>31.150999772860416</v>
      </c>
      <c r="U266" s="73">
        <f>(-1)*(180*_nn1+(-1)^_nn1*ASIN(-(-1)*SIN(Расчет!D283*PI()/180)/(SQRT(_sinfi^2+(_cosfi*COS(Азимут!K266*PI()/180))^2)))*180/PI()+ACOS((_sinfi/(SQRT(_sinfi^2+(_cosfi*COS(Азимут!K266*PI()/180))^2))))*180/PI())</f>
        <v>32.894562390484253</v>
      </c>
      <c r="V266" s="73">
        <f>(-1)*(180*_nn1+(-1)^_nn1*ASIN(-(-1)*SIN(Расчет!D283*PI()/180)/(SQRT(_sinfi^2+(_cosfi*COS(Азимут!L266*PI()/180))^2)))*180/PI()+ACOS((_sinfi/(SQRT(_sinfi^2+(_cosfi*COS(Азимут!L266*PI()/180))^2))))*180/PI())</f>
        <v>33.926854521360667</v>
      </c>
      <c r="W266" s="110">
        <f>(-1)*(180*_nn1+(-1)^_nn1*ASIN(-(-1)*SIN(Расчет!D283*PI()/180)/(SQRT(_sinfi^2+(_cosfi*COS(Азимут!M266*PI()/180))^2)))*180/PI()+ACOS((_sinfi/(SQRT(_sinfi^2+(_cosfi*COS(Азимут!M266*PI()/180))^2))))*180/PI())</f>
        <v>34.268493456480201</v>
      </c>
    </row>
    <row r="267" spans="1:23">
      <c r="A267" s="46">
        <f>Расчет!A284</f>
        <v>263</v>
      </c>
      <c r="B267" s="3" t="str">
        <f>Расчет!B284</f>
        <v>Сентябрь</v>
      </c>
      <c r="C267" s="31">
        <f>Расчет!C284</f>
        <v>20</v>
      </c>
      <c r="D267" s="116">
        <f>Расчет!U284-Расчет!U284/10</f>
        <v>82.46664023403207</v>
      </c>
      <c r="E267" s="57">
        <f>D267-Расчет!U284/10</f>
        <v>73.30368020802851</v>
      </c>
      <c r="F267" s="57">
        <f>E267-Расчет!U284/10</f>
        <v>64.14072018202495</v>
      </c>
      <c r="G267" s="57">
        <f>F267-Расчет!U284/10</f>
        <v>54.97776015602139</v>
      </c>
      <c r="H267" s="57">
        <f>G267-Расчет!U284/10</f>
        <v>45.814800130017829</v>
      </c>
      <c r="I267" s="57">
        <f>H267-Расчет!U284/10</f>
        <v>36.651840104014269</v>
      </c>
      <c r="J267" s="57">
        <f>I267-Расчет!U284/10</f>
        <v>27.488880078010705</v>
      </c>
      <c r="K267" s="57">
        <f>J267-Расчет!U284/10</f>
        <v>18.325920052007142</v>
      </c>
      <c r="L267" s="57">
        <f>K267-Расчет!U284/10</f>
        <v>9.162960026003578</v>
      </c>
      <c r="M267" s="117">
        <f>L267-Расчет!U284/10</f>
        <v>1.4210854715202004E-14</v>
      </c>
      <c r="N267" s="109">
        <f>(-1)*(180*_nn1+(-1)^_nn1*ASIN(-(-1)*SIN(Расчет!D284*PI()/180)/(SQRT(_sinfi^2+(_cosfi*COS(Азимут!D267*PI()/180))^2)))*180/PI()+ACOS((_sinfi/(SQRT(_sinfi^2+(_cosfi*COS(Азимут!D267*PI()/180))^2))))*180/PI())</f>
        <v>5.2280544578484012</v>
      </c>
      <c r="O267" s="73">
        <f>(-1)*(180*_nn1+(-1)^_nn1*ASIN(-(-1)*SIN(Расчет!D284*PI()/180)/(SQRT(_sinfi^2+(_cosfi*COS(Азимут!E267*PI()/180))^2)))*180/PI()+ACOS((_sinfi/(SQRT(_sinfi^2+(_cosfi*COS(Азимут!E267*PI()/180))^2))))*180/PI())</f>
        <v>11.070215953372241</v>
      </c>
      <c r="P267" s="73">
        <f>(-1)*(180*_nn1+(-1)^_nn1*ASIN(-(-1)*SIN(Расчет!D284*PI()/180)/(SQRT(_sinfi^2+(_cosfi*COS(Азимут!F267*PI()/180))^2)))*180/PI()+ACOS((_sinfi/(SQRT(_sinfi^2+(_cosfi*COS(Азимут!F267*PI()/180))^2))))*180/PI())</f>
        <v>16.433640795510627</v>
      </c>
      <c r="Q267" s="73">
        <f>(-1)*(180*_nn1+(-1)^_nn1*ASIN(-(-1)*SIN(Расчет!D284*PI()/180)/(SQRT(_sinfi^2+(_cosfi*COS(Азимут!G267*PI()/180))^2)))*180/PI()+ACOS((_sinfi/(SQRT(_sinfi^2+(_cosfi*COS(Азимут!G267*PI()/180))^2))))*180/PI())</f>
        <v>21.149580981687535</v>
      </c>
      <c r="R267" s="73">
        <f>(-1)*(180*_nn1+(-1)^_nn1*ASIN(-(-1)*SIN(Расчет!D284*PI()/180)/(SQRT(_sinfi^2+(_cosfi*COS(Азимут!H267*PI()/180))^2)))*180/PI()+ACOS((_sinfi/(SQRT(_sinfi^2+(_cosfi*COS(Азимут!H267*PI()/180))^2))))*180/PI())</f>
        <v>25.127569517172674</v>
      </c>
      <c r="S267" s="73">
        <f>(-1)*(180*_nn1+(-1)^_nn1*ASIN(-(-1)*SIN(Расчет!D284*PI()/180)/(SQRT(_sinfi^2+(_cosfi*COS(Азимут!I267*PI()/180))^2)))*180/PI()+ACOS((_sinfi/(SQRT(_sinfi^2+(_cosfi*COS(Азимут!I267*PI()/180))^2))))*180/PI())</f>
        <v>28.339010854838904</v>
      </c>
      <c r="T267" s="73">
        <f>(-1)*(180*_nn1+(-1)^_nn1*ASIN(-(-1)*SIN(Расчет!D284*PI()/180)/(SQRT(_sinfi^2+(_cosfi*COS(Азимут!J267*PI()/180))^2)))*180/PI()+ACOS((_sinfi/(SQRT(_sinfi^2+(_cosfi*COS(Азимут!J267*PI()/180))^2))))*180/PI())</f>
        <v>30.79346678667909</v>
      </c>
      <c r="U267" s="73">
        <f>(-1)*(180*_nn1+(-1)^_nn1*ASIN(-(-1)*SIN(Расчет!D284*PI()/180)/(SQRT(_sinfi^2+(_cosfi*COS(Азимут!K267*PI()/180))^2)))*180/PI()+ACOS((_sinfi/(SQRT(_sinfi^2+(_cosfi*COS(Азимут!K267*PI()/180))^2))))*180/PI())</f>
        <v>32.517277582417165</v>
      </c>
      <c r="V267" s="73">
        <f>(-1)*(180*_nn1+(-1)^_nn1*ASIN(-(-1)*SIN(Расчет!D284*PI()/180)/(SQRT(_sinfi^2+(_cosfi*COS(Азимут!L267*PI()/180))^2)))*180/PI()+ACOS((_sinfi/(SQRT(_sinfi^2+(_cosfi*COS(Азимут!L267*PI()/180))^2))))*180/PI())</f>
        <v>33.538230912888565</v>
      </c>
      <c r="W267" s="110">
        <f>(-1)*(180*_nn1+(-1)^_nn1*ASIN(-(-1)*SIN(Расчет!D284*PI()/180)/(SQRT(_sinfi^2+(_cosfi*COS(Азимут!M267*PI()/180))^2)))*180/PI()+ACOS((_sinfi/(SQRT(_sinfi^2+(_cosfi*COS(Азимут!M267*PI()/180))^2))))*180/PI())</f>
        <v>33.876180797227562</v>
      </c>
    </row>
    <row r="268" spans="1:23">
      <c r="A268" s="46">
        <f>Расчет!A285</f>
        <v>264</v>
      </c>
      <c r="B268" s="3" t="str">
        <f>Расчет!B285</f>
        <v>Сентябрь</v>
      </c>
      <c r="C268" s="31">
        <f>Расчет!C285</f>
        <v>21</v>
      </c>
      <c r="D268" s="116">
        <f>Расчет!U285-Расчет!U285/10</f>
        <v>81.829635687141476</v>
      </c>
      <c r="E268" s="57">
        <f>D268-Расчет!U285/10</f>
        <v>72.737453944125761</v>
      </c>
      <c r="F268" s="57">
        <f>E268-Расчет!U285/10</f>
        <v>63.645272201110046</v>
      </c>
      <c r="G268" s="57">
        <f>F268-Расчет!U285/10</f>
        <v>54.553090458094331</v>
      </c>
      <c r="H268" s="57">
        <f>G268-Расчет!U285/10</f>
        <v>45.460908715078617</v>
      </c>
      <c r="I268" s="57">
        <f>H268-Расчет!U285/10</f>
        <v>36.368726972062902</v>
      </c>
      <c r="J268" s="57">
        <f>I268-Расчет!U285/10</f>
        <v>27.276545229047183</v>
      </c>
      <c r="K268" s="57">
        <f>J268-Расчет!U285/10</f>
        <v>18.184363486031465</v>
      </c>
      <c r="L268" s="57">
        <f>K268-Расчет!U285/10</f>
        <v>9.0921817430157468</v>
      </c>
      <c r="M268" s="117">
        <f>L268-Расчет!U285/10</f>
        <v>2.8421709430404007E-14</v>
      </c>
      <c r="N268" s="109">
        <f>(-1)*(180*_nn1+(-1)^_nn1*ASIN(-(-1)*SIN(Расчет!D285*PI()/180)/(SQRT(_sinfi^2+(_cosfi*COS(Азимут!D268*PI()/180))^2)))*180/PI()+ACOS((_sinfi/(SQRT(_sinfi^2+(_cosfi*COS(Азимут!D268*PI()/180))^2))))*180/PI())</f>
        <v>5.1755617109248817</v>
      </c>
      <c r="O268" s="73">
        <f>(-1)*(180*_nn1+(-1)^_nn1*ASIN(-(-1)*SIN(Расчет!D285*PI()/180)/(SQRT(_sinfi^2+(_cosfi*COS(Азимут!E268*PI()/180))^2)))*180/PI()+ACOS((_sinfi/(SQRT(_sinfi^2+(_cosfi*COS(Азимут!E268*PI()/180))^2))))*180/PI())</f>
        <v>10.955116068879221</v>
      </c>
      <c r="P268" s="73">
        <f>(-1)*(180*_nn1+(-1)^_nn1*ASIN(-(-1)*SIN(Расчет!D285*PI()/180)/(SQRT(_sinfi^2+(_cosfi*COS(Азимут!F268*PI()/180))^2)))*180/PI()+ACOS((_sinfi/(SQRT(_sinfi^2+(_cosfi*COS(Азимут!F268*PI()/180))^2))))*180/PI())</f>
        <v>16.25419786619733</v>
      </c>
      <c r="Q268" s="73">
        <f>(-1)*(180*_nn1+(-1)^_nn1*ASIN(-(-1)*SIN(Расчет!D285*PI()/180)/(SQRT(_sinfi^2+(_cosfi*COS(Азимут!G268*PI()/180))^2)))*180/PI()+ACOS((_sinfi/(SQRT(_sinfi^2+(_cosfi*COS(Азимут!G268*PI()/180))^2))))*180/PI())</f>
        <v>20.910871468157211</v>
      </c>
      <c r="R268" s="73">
        <f>(-1)*(180*_nn1+(-1)^_nn1*ASIN(-(-1)*SIN(Расчет!D285*PI()/180)/(SQRT(_sinfi^2+(_cosfi*COS(Азимут!H268*PI()/180))^2)))*180/PI()+ACOS((_sinfi/(SQRT(_sinfi^2+(_cosfi*COS(Азимут!H268*PI()/180))^2))))*180/PI())</f>
        <v>24.83871427185187</v>
      </c>
      <c r="S268" s="73">
        <f>(-1)*(180*_nn1+(-1)^_nn1*ASIN(-(-1)*SIN(Расчет!D285*PI()/180)/(SQRT(_sinfi^2+(_cosfi*COS(Азимут!I268*PI()/180))^2)))*180/PI()+ACOS((_sinfi/(SQRT(_sinfi^2+(_cosfi*COS(Азимут!I268*PI()/180))^2))))*180/PI())</f>
        <v>28.010601093781531</v>
      </c>
      <c r="T268" s="73">
        <f>(-1)*(180*_nn1+(-1)^_nn1*ASIN(-(-1)*SIN(Расчет!D285*PI()/180)/(SQRT(_sinfi^2+(_cosfi*COS(Азимут!J268*PI()/180))^2)))*180/PI()+ACOS((_sinfi/(SQRT(_sinfi^2+(_cosfi*COS(Азимут!J268*PI()/180))^2))))*180/PI())</f>
        <v>30.435886971885083</v>
      </c>
      <c r="U268" s="73">
        <f>(-1)*(180*_nn1+(-1)^_nn1*ASIN(-(-1)*SIN(Расчет!D285*PI()/180)/(SQRT(_sinfi^2+(_cosfi*COS(Азимут!K268*PI()/180))^2)))*180/PI()+ACOS((_sinfi/(SQRT(_sinfi^2+(_cosfi*COS(Азимут!K268*PI()/180))^2))))*180/PI())</f>
        <v>32.139957868047787</v>
      </c>
      <c r="V268" s="73">
        <f>(-1)*(180*_nn1+(-1)^_nn1*ASIN(-(-1)*SIN(Расчет!D285*PI()/180)/(SQRT(_sinfi^2+(_cosfi*COS(Азимут!L268*PI()/180))^2)))*180/PI()+ACOS((_sinfi/(SQRT(_sinfi^2+(_cosfi*COS(Азимут!L268*PI()/180))^2))))*180/PI())</f>
        <v>33.14956391488073</v>
      </c>
      <c r="W268" s="110">
        <f>(-1)*(180*_nn1+(-1)^_nn1*ASIN(-(-1)*SIN(Расчет!D285*PI()/180)/(SQRT(_sinfi^2+(_cosfi*COS(Азимут!M268*PI()/180))^2)))*180/PI()+ACOS((_sinfi/(SQRT(_sinfi^2+(_cosfi*COS(Азимут!M268*PI()/180))^2))))*180/PI())</f>
        <v>33.483819202772423</v>
      </c>
    </row>
    <row r="269" spans="1:23">
      <c r="A269" s="103">
        <f>Расчет!A286</f>
        <v>265</v>
      </c>
      <c r="B269" s="60" t="str">
        <f>Расчет!B286</f>
        <v>Сентябрь</v>
      </c>
      <c r="C269" s="113">
        <f>Расчет!C286</f>
        <v>22</v>
      </c>
      <c r="D269" s="118">
        <f>Расчет!U286-Расчет!U286/10</f>
        <v>81.192852092304392</v>
      </c>
      <c r="E269" s="16">
        <f>D269-Расчет!U286/10</f>
        <v>72.171424082048347</v>
      </c>
      <c r="F269" s="16">
        <f>E269-Расчет!U286/10</f>
        <v>63.149996071792302</v>
      </c>
      <c r="G269" s="16">
        <f>F269-Расчет!U286/10</f>
        <v>54.128568061536257</v>
      </c>
      <c r="H269" s="16">
        <f>G269-Расчет!U286/10</f>
        <v>45.107140051280211</v>
      </c>
      <c r="I269" s="16">
        <f>H269-Расчет!U286/10</f>
        <v>36.085712041024166</v>
      </c>
      <c r="J269" s="16">
        <f>I269-Расчет!U286/10</f>
        <v>27.064284030768121</v>
      </c>
      <c r="K269" s="16">
        <f>J269-Расчет!U286/10</f>
        <v>18.042856020512076</v>
      </c>
      <c r="L269" s="16">
        <f>K269-Расчет!U286/10</f>
        <v>9.0214280102560327</v>
      </c>
      <c r="M269" s="119">
        <f>L269-Расчет!U286/10</f>
        <v>0</v>
      </c>
      <c r="N269" s="111">
        <f>(-1)*(180*_nn1+(-1)^_nn1*ASIN(-(-1)*SIN(Расчет!D286*PI()/180)/(SQRT(_sinfi^2+(_cosfi*COS(Азимут!D269*PI()/180))^2)))*180/PI()+ACOS((_sinfi/(SQRT(_sinfi^2+(_cosfi*COS(Азимут!D269*PI()/180))^2))))*180/PI())</f>
        <v>5.1223985860292487</v>
      </c>
      <c r="O269" s="74">
        <f>(-1)*(180*_nn1+(-1)^_nn1*ASIN(-(-1)*SIN(Расчет!D286*PI()/180)/(SQRT(_sinfi^2+(_cosfi*COS(Азимут!E269*PI()/180))^2)))*180/PI()+ACOS((_sinfi/(SQRT(_sinfi^2+(_cosfi*COS(Азимут!E269*PI()/180))^2))))*180/PI())</f>
        <v>10.83916881237613</v>
      </c>
      <c r="P269" s="74">
        <f>(-1)*(180*_nn1+(-1)^_nn1*ASIN(-(-1)*SIN(Расчет!D286*PI()/180)/(SQRT(_sinfi^2+(_cosfi*COS(Азимут!F269*PI()/180))^2)))*180/PI()+ACOS((_sinfi/(SQRT(_sinfi^2+(_cosfi*COS(Азимут!F269*PI()/180))^2))))*180/PI())</f>
        <v>16.074057096753506</v>
      </c>
      <c r="Q269" s="74">
        <f>(-1)*(180*_nn1+(-1)^_nn1*ASIN(-(-1)*SIN(Расчет!D286*PI()/180)/(SQRT(_sinfi^2+(_cosfi*COS(Азимут!G269*PI()/180))^2)))*180/PI()+ACOS((_sinfi/(SQRT(_sinfi^2+(_cosfi*COS(Азимут!G269*PI()/180))^2))))*180/PI())</f>
        <v>20.67173402607159</v>
      </c>
      <c r="R269" s="74">
        <f>(-1)*(180*_nn1+(-1)^_nn1*ASIN(-(-1)*SIN(Расчет!D286*PI()/180)/(SQRT(_sinfi^2+(_cosfi*COS(Азимут!H269*PI()/180))^2)))*180/PI()+ACOS((_sinfi/(SQRT(_sinfi^2+(_cosfi*COS(Азимут!H269*PI()/180))^2))))*180/PI())</f>
        <v>24.549674373550573</v>
      </c>
      <c r="S269" s="74">
        <f>(-1)*(180*_nn1+(-1)^_nn1*ASIN(-(-1)*SIN(Расчет!D286*PI()/180)/(SQRT(_sinfi^2+(_cosfi*COS(Азимут!I269*PI()/180))^2)))*180/PI()+ACOS((_sinfi/(SQRT(_sinfi^2+(_cosfi*COS(Азимут!I269*PI()/180))^2))))*180/PI())</f>
        <v>27.682162770600854</v>
      </c>
      <c r="T269" s="74">
        <f>(-1)*(180*_nn1+(-1)^_nn1*ASIN(-(-1)*SIN(Расчет!D286*PI()/180)/(SQRT(_sinfi^2+(_cosfi*COS(Азимут!J269*PI()/180))^2)))*180/PI()+ACOS((_sinfi/(SQRT(_sinfi^2+(_cosfi*COS(Азимут!J269*PI()/180))^2))))*180/PI())</f>
        <v>30.078349756574255</v>
      </c>
      <c r="U269" s="74">
        <f>(-1)*(180*_nn1+(-1)^_nn1*ASIN(-(-1)*SIN(Расчет!D286*PI()/180)/(SQRT(_sinfi^2+(_cosfi*COS(Азимут!K269*PI()/180))^2)))*180/PI()+ACOS((_sinfi/(SQRT(_sinfi^2+(_cosfi*COS(Азимут!K269*PI()/180))^2))))*180/PI())</f>
        <v>31.762697120663631</v>
      </c>
      <c r="V269" s="74">
        <f>(-1)*(180*_nn1+(-1)^_nn1*ASIN(-(-1)*SIN(Расчет!D286*PI()/180)/(SQRT(_sinfi^2+(_cosfi*COS(Азимут!L269*PI()/180))^2)))*180/PI()+ACOS((_sinfi/(SQRT(_sinfi^2+(_cosfi*COS(Азимут!L269*PI()/180))^2))))*180/PI())</f>
        <v>32.760950362462836</v>
      </c>
      <c r="W269" s="112">
        <f>(-1)*(180*_nn1+(-1)^_nn1*ASIN(-(-1)*SIN(Расчет!D286*PI()/180)/(SQRT(_sinfi^2+(_cosfi*COS(Азимут!M269*PI()/180))^2)))*180/PI()+ACOS((_sinfi/(SQRT(_sinfi^2+(_cosfi*COS(Азимут!M269*PI()/180))^2))))*180/PI())</f>
        <v>33.091506543519785</v>
      </c>
    </row>
    <row r="270" spans="1:23">
      <c r="A270" s="46">
        <f>Расчет!A287</f>
        <v>266</v>
      </c>
      <c r="B270" s="3" t="str">
        <f>Расчет!B287</f>
        <v>Сентябрь</v>
      </c>
      <c r="C270" s="31">
        <f>Расчет!C287</f>
        <v>23</v>
      </c>
      <c r="D270" s="116">
        <f>Расчет!U287-Расчет!U287/10</f>
        <v>80.556380954784146</v>
      </c>
      <c r="E270" s="57">
        <f>D270-Расчет!U287/10</f>
        <v>71.605671959808134</v>
      </c>
      <c r="F270" s="57">
        <f>E270-Расчет!U287/10</f>
        <v>62.654962964832123</v>
      </c>
      <c r="G270" s="57">
        <f>F270-Расчет!U287/10</f>
        <v>53.704253969856111</v>
      </c>
      <c r="H270" s="57">
        <f>G270-Расчет!U287/10</f>
        <v>44.7535449748801</v>
      </c>
      <c r="I270" s="57">
        <f>H270-Расчет!U287/10</f>
        <v>35.802835979904089</v>
      </c>
      <c r="J270" s="57">
        <f>I270-Расчет!U287/10</f>
        <v>26.852126984928073</v>
      </c>
      <c r="K270" s="57">
        <f>J270-Расчет!U287/10</f>
        <v>17.901417989952058</v>
      </c>
      <c r="L270" s="57">
        <f>K270-Расчет!U287/10</f>
        <v>8.9507089949760434</v>
      </c>
      <c r="M270" s="117">
        <f>L270-Расчет!U287/10</f>
        <v>2.8421709430404007E-14</v>
      </c>
      <c r="N270" s="109">
        <f>(-1)*(180*_nn1+(-1)^_nn1*ASIN(-(-1)*SIN(Расчет!D287*PI()/180)/(SQRT(_sinfi^2+(_cosfi*COS(Азимут!D270*PI()/180))^2)))*180/PI()+ACOS((_sinfi/(SQRT(_sinfi^2+(_cosfi*COS(Азимут!D270*PI()/180))^2))))*180/PI())</f>
        <v>5.068593755284013</v>
      </c>
      <c r="O270" s="73">
        <f>(-1)*(180*_nn1+(-1)^_nn1*ASIN(-(-1)*SIN(Расчет!D287*PI()/180)/(SQRT(_sinfi^2+(_cosfi*COS(Азимут!E270*PI()/180))^2)))*180/PI()+ACOS((_sinfi/(SQRT(_sinfi^2+(_cosfi*COS(Азимут!E270*PI()/180))^2))))*180/PI())</f>
        <v>10.722425626906244</v>
      </c>
      <c r="P270" s="73">
        <f>(-1)*(180*_nn1+(-1)^_nn1*ASIN(-(-1)*SIN(Расчет!D287*PI()/180)/(SQRT(_sinfi^2+(_cosfi*COS(Азимут!F270*PI()/180))^2)))*180/PI()+ACOS((_sinfi/(SQRT(_sinfi^2+(_cosfi*COS(Азимут!F270*PI()/180))^2))))*180/PI())</f>
        <v>15.893283842058679</v>
      </c>
      <c r="Q270" s="73">
        <f>(-1)*(180*_nn1+(-1)^_nn1*ASIN(-(-1)*SIN(Расчет!D287*PI()/180)/(SQRT(_sinfi^2+(_cosfi*COS(Азимут!G270*PI()/180))^2)))*180/PI()+ACOS((_sinfi/(SQRT(_sinfi^2+(_cosfi*COS(Азимут!G270*PI()/180))^2))))*180/PI())</f>
        <v>20.432241862904021</v>
      </c>
      <c r="R270" s="73">
        <f>(-1)*(180*_nn1+(-1)^_nn1*ASIN(-(-1)*SIN(Расчет!D287*PI()/180)/(SQRT(_sinfi^2+(_cosfi*COS(Азимут!H270*PI()/180))^2)))*180/PI()+ACOS((_sinfi/(SQRT(_sinfi^2+(_cosfi*COS(Азимут!H270*PI()/180))^2))))*180/PI())</f>
        <v>24.260528639475751</v>
      </c>
      <c r="S270" s="73">
        <f>(-1)*(180*_nn1+(-1)^_nn1*ASIN(-(-1)*SIN(Расчет!D287*PI()/180)/(SQRT(_sinfi^2+(_cosfi*COS(Азимут!I270*PI()/180))^2)))*180/PI()+ACOS((_sinfi/(SQRT(_sinfi^2+(_cosfi*COS(Азимут!I270*PI()/180))^2))))*180/PI())</f>
        <v>27.353780053360083</v>
      </c>
      <c r="T270" s="73">
        <f>(-1)*(180*_nn1+(-1)^_nn1*ASIN(-(-1)*SIN(Расчет!D287*PI()/180)/(SQRT(_sinfi^2+(_cosfi*COS(Азимут!J270*PI()/180))^2)))*180/PI()+ACOS((_sinfi/(SQRT(_sinfi^2+(_cosfi*COS(Азимут!J270*PI()/180))^2))))*180/PI())</f>
        <v>29.720944546190083</v>
      </c>
      <c r="U270" s="73">
        <f>(-1)*(180*_nn1+(-1)^_nn1*ASIN(-(-1)*SIN(Расчет!D287*PI()/180)/(SQRT(_sinfi^2+(_cosfi*COS(Азимут!K270*PI()/180))^2)))*180/PI()+ACOS((_sinfi/(SQRT(_sinfi^2+(_cosfi*COS(Азимут!K270*PI()/180))^2))))*180/PI())</f>
        <v>31.385589203978071</v>
      </c>
      <c r="V270" s="73">
        <f>(-1)*(180*_nn1+(-1)^_nn1*ASIN(-(-1)*SIN(Расчет!D287*PI()/180)/(SQRT(_sinfi^2+(_cosfi*COS(Азимут!L270*PI()/180))^2)))*180/PI()+ACOS((_sinfi/(SQRT(_sinfi^2+(_cosfi*COS(Азимут!L270*PI()/180))^2))))*180/PI())</f>
        <v>32.37248709238483</v>
      </c>
      <c r="W270" s="110">
        <f>(-1)*(180*_nn1+(-1)^_nn1*ASIN(-(-1)*SIN(Расчет!D287*PI()/180)/(SQRT(_sinfi^2+(_cosfi*COS(Азимут!M270*PI()/180))^2)))*180/PI()+ACOS((_sinfi/(SQRT(_sinfi^2+(_cosfi*COS(Азимут!M270*PI()/180))^2))))*180/PI())</f>
        <v>32.699340696020727</v>
      </c>
    </row>
    <row r="271" spans="1:23">
      <c r="A271" s="46">
        <f>Расчет!A288</f>
        <v>267</v>
      </c>
      <c r="B271" s="3" t="str">
        <f>Расчет!B288</f>
        <v>Сентябрь</v>
      </c>
      <c r="C271" s="31">
        <f>Расчет!C288</f>
        <v>24</v>
      </c>
      <c r="D271" s="116">
        <f>Расчет!U288-Расчет!U288/10</f>
        <v>79.920313960327945</v>
      </c>
      <c r="E271" s="57">
        <f>D271-Расчет!U288/10</f>
        <v>71.040279075847067</v>
      </c>
      <c r="F271" s="57">
        <f>E271-Расчет!U288/10</f>
        <v>62.160244191366189</v>
      </c>
      <c r="G271" s="57">
        <f>F271-Расчет!U288/10</f>
        <v>53.280209306885311</v>
      </c>
      <c r="H271" s="57">
        <f>G271-Расчет!U288/10</f>
        <v>44.400174422404433</v>
      </c>
      <c r="I271" s="57">
        <f>H271-Расчет!U288/10</f>
        <v>35.520139537923555</v>
      </c>
      <c r="J271" s="57">
        <f>I271-Расчет!U288/10</f>
        <v>26.640104653442673</v>
      </c>
      <c r="K271" s="57">
        <f>J271-Расчет!U288/10</f>
        <v>17.760069768961792</v>
      </c>
      <c r="L271" s="57">
        <f>K271-Расчет!U288/10</f>
        <v>8.8800348844809101</v>
      </c>
      <c r="M271" s="117">
        <f>L271-Расчет!U288/10</f>
        <v>2.8421709430404007E-14</v>
      </c>
      <c r="N271" s="109">
        <f>(-1)*(180*_nn1+(-1)^_nn1*ASIN(-(-1)*SIN(Расчет!D288*PI()/180)/(SQRT(_sinfi^2+(_cosfi*COS(Азимут!D271*PI()/180))^2)))*180/PI()+ACOS((_sinfi/(SQRT(_sinfi^2+(_cosfi*COS(Азимут!D271*PI()/180))^2))))*180/PI())</f>
        <v>5.014176194650787</v>
      </c>
      <c r="O271" s="73">
        <f>(-1)*(180*_nn1+(-1)^_nn1*ASIN(-(-1)*SIN(Расчет!D288*PI()/180)/(SQRT(_sinfi^2+(_cosfi*COS(Азимут!E271*PI()/180))^2)))*180/PI()+ACOS((_sinfi/(SQRT(_sinfi^2+(_cosfi*COS(Азимут!E271*PI()/180))^2))))*180/PI())</f>
        <v>10.604938145591831</v>
      </c>
      <c r="P271" s="73">
        <f>(-1)*(180*_nn1+(-1)^_nn1*ASIN(-(-1)*SIN(Расчет!D288*PI()/180)/(SQRT(_sinfi^2+(_cosfi*COS(Азимут!F271*PI()/180))^2)))*180/PI()+ACOS((_sinfi/(SQRT(_sinfi^2+(_cosfi*COS(Азимут!F271*PI()/180))^2))))*180/PI())</f>
        <v>15.711943487655873</v>
      </c>
      <c r="Q271" s="73">
        <f>(-1)*(180*_nn1+(-1)^_nn1*ASIN(-(-1)*SIN(Расчет!D288*PI()/180)/(SQRT(_sinfi^2+(_cosfi*COS(Азимут!G271*PI()/180))^2)))*180/PI()+ACOS((_sinfi/(SQRT(_sinfi^2+(_cosfi*COS(Азимут!G271*PI()/180))^2))))*180/PI())</f>
        <v>20.192468151202036</v>
      </c>
      <c r="R271" s="73">
        <f>(-1)*(180*_nn1+(-1)^_nn1*ASIN(-(-1)*SIN(Расчет!D288*PI()/180)/(SQRT(_sinfi^2+(_cosfi*COS(Азимут!H271*PI()/180))^2)))*180/PI()+ACOS((_sinfi/(SQRT(_sinfi^2+(_cosfi*COS(Азимут!H271*PI()/180))^2))))*180/PI())</f>
        <v>23.97135584980947</v>
      </c>
      <c r="S271" s="73">
        <f>(-1)*(180*_nn1+(-1)^_nn1*ASIN(-(-1)*SIN(Расчет!D288*PI()/180)/(SQRT(_sinfi^2+(_cosfi*COS(Азимут!I271*PI()/180))^2)))*180/PI()+ACOS((_sinfi/(SQRT(_sinfi^2+(_cosfi*COS(Азимут!I271*PI()/180))^2))))*180/PI())</f>
        <v>27.025537086981188</v>
      </c>
      <c r="T271" s="73">
        <f>(-1)*(180*_nn1+(-1)^_nn1*ASIN(-(-1)*SIN(Расчет!D288*PI()/180)/(SQRT(_sinfi^2+(_cosfi*COS(Азимут!J271*PI()/180))^2)))*180/PI()+ACOS((_sinfi/(SQRT(_sinfi^2+(_cosfi*COS(Азимут!J271*PI()/180))^2))))*180/PI())</f>
        <v>29.363760736853436</v>
      </c>
      <c r="U271" s="73">
        <f>(-1)*(180*_nn1+(-1)^_nn1*ASIN(-(-1)*SIN(Расчет!D288*PI()/180)/(SQRT(_sinfi^2+(_cosfi*COS(Азимут!K271*PI()/180))^2)))*180/PI()+ACOS((_sinfi/(SQRT(_sinfi^2+(_cosfi*COS(Азимут!K271*PI()/180))^2))))*180/PI())</f>
        <v>31.008727985355364</v>
      </c>
      <c r="V271" s="73">
        <f>(-1)*(180*_nn1+(-1)^_nn1*ASIN(-(-1)*SIN(Расчет!D288*PI()/180)/(SQRT(_sinfi^2+(_cosfi*COS(Азимут!L271*PI()/180))^2)))*180/PI()+ACOS((_sinfi/(SQRT(_sinfi^2+(_cosfi*COS(Азимут!L271*PI()/180))^2))))*180/PI())</f>
        <v>31.984270955600721</v>
      </c>
      <c r="W271" s="110">
        <f>(-1)*(180*_nn1+(-1)^_nn1*ASIN(-(-1)*SIN(Расчет!D288*PI()/180)/(SQRT(_sinfi^2+(_cosfi*COS(Азимут!M271*PI()/180))^2)))*180/PI()+ACOS((_sinfi/(SQRT(_sinfi^2+(_cosfi*COS(Азимут!M271*PI()/180))^2))))*180/PI())</f>
        <v>32.307419555231604</v>
      </c>
    </row>
    <row r="272" spans="1:23">
      <c r="A272" s="46">
        <f>Расчет!A289</f>
        <v>268</v>
      </c>
      <c r="B272" s="3" t="str">
        <f>Расчет!B289</f>
        <v>Сентябрь</v>
      </c>
      <c r="C272" s="31">
        <f>Расчет!C289</f>
        <v>25</v>
      </c>
      <c r="D272" s="116">
        <f>Расчет!U289-Расчет!U289/10</f>
        <v>79.284743073277212</v>
      </c>
      <c r="E272" s="57">
        <f>D272-Расчет!U289/10</f>
        <v>70.47532717624641</v>
      </c>
      <c r="F272" s="57">
        <f>E272-Расчет!U289/10</f>
        <v>61.665911279215607</v>
      </c>
      <c r="G272" s="57">
        <f>F272-Расчет!U289/10</f>
        <v>52.856495382184804</v>
      </c>
      <c r="H272" s="57">
        <f>G272-Расчет!U289/10</f>
        <v>44.047079485154001</v>
      </c>
      <c r="I272" s="57">
        <f>H272-Расчет!U289/10</f>
        <v>35.237663588123198</v>
      </c>
      <c r="J272" s="57">
        <f>I272-Расчет!U289/10</f>
        <v>26.428247691092395</v>
      </c>
      <c r="K272" s="57">
        <f>J272-Расчет!U289/10</f>
        <v>17.618831794061592</v>
      </c>
      <c r="L272" s="57">
        <f>K272-Расчет!U289/10</f>
        <v>8.8094158970307905</v>
      </c>
      <c r="M272" s="117">
        <f>L272-Расчет!U289/10</f>
        <v>0</v>
      </c>
      <c r="N272" s="109">
        <f>(-1)*(180*_nn1+(-1)^_nn1*ASIN(-(-1)*SIN(Расчет!D289*PI()/180)/(SQRT(_sinfi^2+(_cosfi*COS(Азимут!D272*PI()/180))^2)))*180/PI()+ACOS((_sinfi/(SQRT(_sinfi^2+(_cosfi*COS(Азимут!D272*PI()/180))^2))))*180/PI())</f>
        <v>4.959175162205014</v>
      </c>
      <c r="O272" s="73">
        <f>(-1)*(180*_nn1+(-1)^_nn1*ASIN(-(-1)*SIN(Расчет!D289*PI()/180)/(SQRT(_sinfi^2+(_cosfi*COS(Азимут!E272*PI()/180))^2)))*180/PI()+ACOS((_sinfi/(SQRT(_sinfi^2+(_cosfi*COS(Азимут!E272*PI()/180))^2))))*180/PI())</f>
        <v>10.486758168654291</v>
      </c>
      <c r="P272" s="73">
        <f>(-1)*(180*_nn1+(-1)^_nn1*ASIN(-(-1)*SIN(Расчет!D289*PI()/180)/(SQRT(_sinfi^2+(_cosfi*COS(Азимут!F272*PI()/180))^2)))*180/PI()+ACOS((_sinfi/(SQRT(_sinfi^2+(_cosfi*COS(Азимут!F272*PI()/180))^2))))*180/PI())</f>
        <v>15.530101437922696</v>
      </c>
      <c r="Q272" s="73">
        <f>(-1)*(180*_nn1+(-1)^_nn1*ASIN(-(-1)*SIN(Расчет!D289*PI()/180)/(SQRT(_sinfi^2+(_cosfi*COS(Азимут!G272*PI()/180))^2)))*180/PI()+ACOS((_sinfi/(SQRT(_sinfi^2+(_cosfi*COS(Азимут!G272*PI()/180))^2))))*180/PI())</f>
        <v>19.952486028344794</v>
      </c>
      <c r="R272" s="73">
        <f>(-1)*(180*_nn1+(-1)^_nn1*ASIN(-(-1)*SIN(Расчет!D289*PI()/180)/(SQRT(_sinfi^2+(_cosfi*COS(Азимут!H272*PI()/180))^2)))*180/PI()+ACOS((_sinfi/(SQRT(_sinfi^2+(_cosfi*COS(Азимут!H272*PI()/180))^2))))*180/PI())</f>
        <v>23.682234755264176</v>
      </c>
      <c r="S272" s="73">
        <f>(-1)*(180*_nn1+(-1)^_nn1*ASIN(-(-1)*SIN(Расчет!D289*PI()/180)/(SQRT(_sinfi^2+(_cosfi*COS(Азимут!I272*PI()/180))^2)))*180/PI()+ACOS((_sinfi/(SQRT(_sinfi^2+(_cosfi*COS(Азимут!I272*PI()/180))^2))))*180/PI())</f>
        <v>26.697518004959051</v>
      </c>
      <c r="T272" s="73">
        <f>(-1)*(180*_nn1+(-1)^_nn1*ASIN(-(-1)*SIN(Расчет!D289*PI()/180)/(SQRT(_sinfi^2+(_cosfi*COS(Азимут!J272*PI()/180))^2)))*180/PI()+ACOS((_sinfi/(SQRT(_sinfi^2+(_cosfi*COS(Азимут!J272*PI()/180))^2))))*180/PI())</f>
        <v>29.006887728563726</v>
      </c>
      <c r="U272" s="73">
        <f>(-1)*(180*_nn1+(-1)^_nn1*ASIN(-(-1)*SIN(Расчет!D289*PI()/180)/(SQRT(_sinfi^2+(_cosfi*COS(Азимут!K272*PI()/180))^2)))*180/PI()+ACOS((_sinfi/(SQRT(_sinfi^2+(_cosfi*COS(Азимут!K272*PI()/180))^2))))*180/PI())</f>
        <v>30.632207348901773</v>
      </c>
      <c r="V272" s="73">
        <f>(-1)*(180*_nn1+(-1)^_nn1*ASIN(-(-1)*SIN(Расчет!D289*PI()/180)/(SQRT(_sinfi^2+(_cosfi*COS(Азимут!L272*PI()/180))^2)))*180/PI()+ACOS((_sinfi/(SQRT(_sinfi^2+(_cosfi*COS(Азимут!L272*PI()/180))^2))))*180/PI())</f>
        <v>31.596398829738916</v>
      </c>
      <c r="W272" s="110">
        <f>(-1)*(180*_nn1+(-1)^_nn1*ASIN(-(-1)*SIN(Расчет!D289*PI()/180)/(SQRT(_sinfi^2+(_cosfi*COS(Азимут!M272*PI()/180))^2)))*180/PI()+ACOS((_sinfi/(SQRT(_sinfi^2+(_cosfi*COS(Азимут!M272*PI()/180))^2))))*180/PI())</f>
        <v>31.915841046675297</v>
      </c>
    </row>
    <row r="273" spans="1:23">
      <c r="A273" s="46">
        <f>Расчет!A290</f>
        <v>269</v>
      </c>
      <c r="B273" s="3" t="str">
        <f>Расчет!B290</f>
        <v>Сентябрь</v>
      </c>
      <c r="C273" s="31">
        <f>Расчет!C290</f>
        <v>26</v>
      </c>
      <c r="D273" s="116">
        <f>Расчет!U290-Расчет!U290/10</f>
        <v>78.649760634699931</v>
      </c>
      <c r="E273" s="57">
        <f>D273-Расчет!U290/10</f>
        <v>69.910898341955487</v>
      </c>
      <c r="F273" s="57">
        <f>E273-Расчет!U290/10</f>
        <v>61.172036049211052</v>
      </c>
      <c r="G273" s="57">
        <f>F273-Расчет!U290/10</f>
        <v>52.433173756466616</v>
      </c>
      <c r="H273" s="57">
        <f>G273-Расчет!U290/10</f>
        <v>43.69431146372218</v>
      </c>
      <c r="I273" s="57">
        <f>H273-Расчет!U290/10</f>
        <v>34.955449170977744</v>
      </c>
      <c r="J273" s="57">
        <f>I273-Расчет!U290/10</f>
        <v>26.216586878233308</v>
      </c>
      <c r="K273" s="57">
        <f>J273-Расчет!U290/10</f>
        <v>17.477724585488872</v>
      </c>
      <c r="L273" s="57">
        <f>K273-Расчет!U290/10</f>
        <v>8.7388622927444359</v>
      </c>
      <c r="M273" s="117">
        <f>L273-Расчет!U290/10</f>
        <v>0</v>
      </c>
      <c r="N273" s="109">
        <f>(-1)*(180*_nn1+(-1)^_nn1*ASIN(-(-1)*SIN(Расчет!D290*PI()/180)/(SQRT(_sinfi^2+(_cosfi*COS(Азимут!D273*PI()/180))^2)))*180/PI()+ACOS((_sinfi/(SQRT(_sinfi^2+(_cosfi*COS(Азимут!D273*PI()/180))^2))))*180/PI())</f>
        <v>4.9036201771294543</v>
      </c>
      <c r="O273" s="73">
        <f>(-1)*(180*_nn1+(-1)^_nn1*ASIN(-(-1)*SIN(Расчет!D290*PI()/180)/(SQRT(_sinfi^2+(_cosfi*COS(Азимут!E273*PI()/180))^2)))*180/PI()+ACOS((_sinfi/(SQRT(_sinfi^2+(_cosfi*COS(Азимут!E273*PI()/180))^2))))*180/PI())</f>
        <v>10.367937641742429</v>
      </c>
      <c r="P273" s="73">
        <f>(-1)*(180*_nn1+(-1)^_nn1*ASIN(-(-1)*SIN(Расчет!D290*PI()/180)/(SQRT(_sinfi^2+(_cosfi*COS(Азимут!F273*PI()/180))^2)))*180/PI()+ACOS((_sinfi/(SQRT(_sinfi^2+(_cosfi*COS(Азимут!F273*PI()/180))^2))))*180/PI())</f>
        <v>15.347823105369088</v>
      </c>
      <c r="Q273" s="73">
        <f>(-1)*(180*_nn1+(-1)^_nn1*ASIN(-(-1)*SIN(Расчет!D290*PI()/180)/(SQRT(_sinfi^2+(_cosfi*COS(Азимут!G273*PI()/180))^2)))*180/PI()+ACOS((_sinfi/(SQRT(_sinfi^2+(_cosfi*COS(Азимут!G273*PI()/180))^2))))*180/PI())</f>
        <v>19.71236859690714</v>
      </c>
      <c r="R273" s="73">
        <f>(-1)*(180*_nn1+(-1)^_nn1*ASIN(-(-1)*SIN(Расчет!D290*PI()/180)/(SQRT(_sinfi^2+(_cosfi*COS(Азимут!H273*PI()/180))^2)))*180/PI()+ACOS((_sinfi/(SQRT(_sinfi^2+(_cosfi*COS(Азимут!H273*PI()/180))^2))))*180/PI())</f>
        <v>23.393244084797118</v>
      </c>
      <c r="S273" s="73">
        <f>(-1)*(180*_nn1+(-1)^_nn1*ASIN(-(-1)*SIN(Расчет!D290*PI()/180)/(SQRT(_sinfi^2+(_cosfi*COS(Азимут!I273*PI()/180))^2)))*180/PI()+ACOS((_sinfi/(SQRT(_sinfi^2+(_cosfi*COS(Азимут!I273*PI()/180))^2))))*180/PI())</f>
        <v>26.369806940977128</v>
      </c>
      <c r="T273" s="73">
        <f>(-1)*(180*_nn1+(-1)^_nn1*ASIN(-(-1)*SIN(Расчет!D290*PI()/180)/(SQRT(_sinfi^2+(_cosfi*COS(Азимут!J273*PI()/180))^2)))*180/PI()+ACOS((_sinfi/(SQRT(_sinfi^2+(_cosfi*COS(Азимут!J273*PI()/180))^2))))*180/PI())</f>
        <v>28.650414938203454</v>
      </c>
      <c r="U273" s="73">
        <f>(-1)*(180*_nn1+(-1)^_nn1*ASIN(-(-1)*SIN(Расчет!D290*PI()/180)/(SQRT(_sinfi^2+(_cosfi*COS(Азимут!K273*PI()/180))^2)))*180/PI()+ACOS((_sinfi/(SQRT(_sinfi^2+(_cosfi*COS(Азимут!K273*PI()/180))^2))))*180/PI())</f>
        <v>30.256121208355097</v>
      </c>
      <c r="V273" s="73">
        <f>(-1)*(180*_nn1+(-1)^_nn1*ASIN(-(-1)*SIN(Расчет!D290*PI()/180)/(SQRT(_sinfi^2+(_cosfi*COS(Азимут!L273*PI()/180))^2)))*180/PI()+ACOS((_sinfi/(SQRT(_sinfi^2+(_cosfi*COS(Азимут!L273*PI()/180))^2))))*180/PI())</f>
        <v>31.208967631395069</v>
      </c>
      <c r="W273" s="110">
        <f>(-1)*(180*_nn1+(-1)^_nn1*ASIN(-(-1)*SIN(Расчет!D290*PI()/180)/(SQRT(_sinfi^2+(_cosfi*COS(Азимут!M273*PI()/180))^2)))*180/PI()+ACOS((_sinfi/(SQRT(_sinfi^2+(_cosfi*COS(Азимут!M273*PI()/180))^2))))*180/PI())</f>
        <v>31.524703138438753</v>
      </c>
    </row>
    <row r="274" spans="1:23">
      <c r="A274" s="46">
        <f>Расчет!A291</f>
        <v>270</v>
      </c>
      <c r="B274" s="3" t="str">
        <f>Расчет!B291</f>
        <v>Сентябрь</v>
      </c>
      <c r="C274" s="31">
        <f>Расчет!C291</f>
        <v>27</v>
      </c>
      <c r="D274" s="116">
        <f>Расчет!U291-Расчет!U291/10</f>
        <v>78.015459460649112</v>
      </c>
      <c r="E274" s="57">
        <f>D274-Расчет!U291/10</f>
        <v>69.347075076132541</v>
      </c>
      <c r="F274" s="57">
        <f>E274-Расчет!U291/10</f>
        <v>60.678690691615969</v>
      </c>
      <c r="G274" s="57">
        <f>F274-Расчет!U291/10</f>
        <v>52.010306307099398</v>
      </c>
      <c r="H274" s="57">
        <f>G274-Расчет!U291/10</f>
        <v>43.341921922582827</v>
      </c>
      <c r="I274" s="57">
        <f>H274-Расчет!U291/10</f>
        <v>34.673537538066256</v>
      </c>
      <c r="J274" s="57">
        <f>I274-Расчет!U291/10</f>
        <v>26.005153153549688</v>
      </c>
      <c r="K274" s="57">
        <f>J274-Расчет!U291/10</f>
        <v>17.336768769033121</v>
      </c>
      <c r="L274" s="57">
        <f>K274-Расчет!U291/10</f>
        <v>8.6683843845165534</v>
      </c>
      <c r="M274" s="117">
        <f>L274-Расчет!U291/10</f>
        <v>-1.4210854715202004E-14</v>
      </c>
      <c r="N274" s="109">
        <f>(-1)*(180*_nn1+(-1)^_nn1*ASIN(-(-1)*SIN(Расчет!D291*PI()/180)/(SQRT(_sinfi^2+(_cosfi*COS(Азимут!D274*PI()/180))^2)))*180/PI()+ACOS((_sinfi/(SQRT(_sinfi^2+(_cosfi*COS(Азимут!D274*PI()/180))^2))))*180/PI())</f>
        <v>4.8475409994064194</v>
      </c>
      <c r="O274" s="73">
        <f>(-1)*(180*_nn1+(-1)^_nn1*ASIN(-(-1)*SIN(Расчет!D291*PI()/180)/(SQRT(_sinfi^2+(_cosfi*COS(Азимут!E274*PI()/180))^2)))*180/PI()+ACOS((_sinfi/(SQRT(_sinfi^2+(_cosfi*COS(Азимут!E274*PI()/180))^2))))*180/PI())</f>
        <v>10.248528635488697</v>
      </c>
      <c r="P274" s="73">
        <f>(-1)*(180*_nn1+(-1)^_nn1*ASIN(-(-1)*SIN(Расчет!D291*PI()/180)/(SQRT(_sinfi^2+(_cosfi*COS(Азимут!F274*PI()/180))^2)))*180/PI()+ACOS((_sinfi/(SQRT(_sinfi^2+(_cosfi*COS(Азимут!F274*PI()/180))^2))))*180/PI())</f>
        <v>15.165173900953079</v>
      </c>
      <c r="Q274" s="73">
        <f>(-1)*(180*_nn1+(-1)^_nn1*ASIN(-(-1)*SIN(Расчет!D291*PI()/180)/(SQRT(_sinfi^2+(_cosfi*COS(Азимут!G274*PI()/180))^2)))*180/PI()+ACOS((_sinfi/(SQRT(_sinfi^2+(_cosfi*COS(Азимут!G274*PI()/180))^2))))*180/PI())</f>
        <v>19.472188925531412</v>
      </c>
      <c r="R274" s="73">
        <f>(-1)*(180*_nn1+(-1)^_nn1*ASIN(-(-1)*SIN(Расчет!D291*PI()/180)/(SQRT(_sinfi^2+(_cosfi*COS(Азимут!H274*PI()/180))^2)))*180/PI()+ACOS((_sinfi/(SQRT(_sinfi^2+(_cosfi*COS(Азимут!H274*PI()/180))^2))))*180/PI())</f>
        <v>23.104462553403266</v>
      </c>
      <c r="S274" s="73">
        <f>(-1)*(180*_nn1+(-1)^_nn1*ASIN(-(-1)*SIN(Расчет!D291*PI()/180)/(SQRT(_sinfi^2+(_cosfi*COS(Азимут!I274*PI()/180))^2)))*180/PI()+ACOS((_sinfi/(SQRT(_sinfi^2+(_cosfi*COS(Азимут!I274*PI()/180))^2))))*180/PI())</f>
        <v>26.04248804035322</v>
      </c>
      <c r="T274" s="73">
        <f>(-1)*(180*_nn1+(-1)^_nn1*ASIN(-(-1)*SIN(Расчет!D291*PI()/180)/(SQRT(_sinfi^2+(_cosfi*COS(Азимут!J274*PI()/180))^2)))*180/PI()+ACOS((_sinfi/(SQRT(_sinfi^2+(_cosfi*COS(Азимут!J274*PI()/180))^2))))*180/PI())</f>
        <v>28.294431812281658</v>
      </c>
      <c r="U274" s="73">
        <f>(-1)*(180*_nn1+(-1)^_nn1*ASIN(-(-1)*SIN(Расчет!D291*PI()/180)/(SQRT(_sinfi^2+(_cosfi*COS(Азимут!K274*PI()/180))^2)))*180/PI()+ACOS((_sinfi/(SQRT(_sinfi^2+(_cosfi*COS(Азимут!K274*PI()/180))^2))))*180/PI())</f>
        <v>29.880563519709767</v>
      </c>
      <c r="V274" s="73">
        <f>(-1)*(180*_nn1+(-1)^_nn1*ASIN(-(-1)*SIN(Расчет!D291*PI()/180)/(SQRT(_sinfi^2+(_cosfi*COS(Азимут!L274*PI()/180))^2)))*180/PI()+ACOS((_sinfi/(SQRT(_sinfi^2+(_cosfi*COS(Азимут!L274*PI()/180))^2))))*180/PI())</f>
        <v>30.822074328184499</v>
      </c>
      <c r="W274" s="110">
        <f>(-1)*(180*_nn1+(-1)^_nn1*ASIN(-(-1)*SIN(Расчет!D291*PI()/180)/(SQRT(_sinfi^2+(_cosfi*COS(Азимут!M274*PI()/180))^2)))*180/PI()+ACOS((_sinfi/(SQRT(_sinfi^2+(_cosfi*COS(Азимут!M274*PI()/180))^2))))*180/PI())</f>
        <v>31.134103852941109</v>
      </c>
    </row>
    <row r="275" spans="1:23">
      <c r="A275" s="46">
        <f>Расчет!A292</f>
        <v>271</v>
      </c>
      <c r="B275" s="3" t="str">
        <f>Расчет!B292</f>
        <v>Сентябрь</v>
      </c>
      <c r="C275" s="31">
        <f>Расчет!C292</f>
        <v>28</v>
      </c>
      <c r="D275" s="116">
        <f>Расчет!U292-Расчет!U292/10</f>
        <v>77.381932940661741</v>
      </c>
      <c r="E275" s="57">
        <f>D275-Расчет!U292/10</f>
        <v>68.783940391699332</v>
      </c>
      <c r="F275" s="57">
        <f>E275-Расчет!U292/10</f>
        <v>60.185947842736915</v>
      </c>
      <c r="G275" s="57">
        <f>F275-Расчет!U292/10</f>
        <v>51.587955293774499</v>
      </c>
      <c r="H275" s="57">
        <f>G275-Расчет!U292/10</f>
        <v>42.989962744812082</v>
      </c>
      <c r="I275" s="57">
        <f>H275-Расчет!U292/10</f>
        <v>34.391970195849666</v>
      </c>
      <c r="J275" s="57">
        <f>I275-Расчет!U292/10</f>
        <v>25.793977646887249</v>
      </c>
      <c r="K275" s="57">
        <f>J275-Расчет!U292/10</f>
        <v>17.195985097924833</v>
      </c>
      <c r="L275" s="57">
        <f>K275-Расчет!U292/10</f>
        <v>8.5979925489624183</v>
      </c>
      <c r="M275" s="117">
        <f>L275-Расчет!U292/10</f>
        <v>0</v>
      </c>
      <c r="N275" s="109">
        <f>(-1)*(180*_nn1+(-1)^_nn1*ASIN(-(-1)*SIN(Расчет!D292*PI()/180)/(SQRT(_sinfi^2+(_cosfi*COS(Азимут!D275*PI()/180))^2)))*180/PI()+ACOS((_sinfi/(SQRT(_sinfi^2+(_cosfi*COS(Азимут!D275*PI()/180))^2))))*180/PI())</f>
        <v>4.7909676101706111</v>
      </c>
      <c r="O275" s="73">
        <f>(-1)*(180*_nn1+(-1)^_nn1*ASIN(-(-1)*SIN(Расчет!D292*PI()/180)/(SQRT(_sinfi^2+(_cosfi*COS(Азимут!E275*PI()/180))^2)))*180/PI()+ACOS((_sinfi/(SQRT(_sinfi^2+(_cosfi*COS(Азимут!E275*PI()/180))^2))))*180/PI())</f>
        <v>10.128583326202573</v>
      </c>
      <c r="P275" s="73">
        <f>(-1)*(180*_nn1+(-1)^_nn1*ASIN(-(-1)*SIN(Расчет!D292*PI()/180)/(SQRT(_sinfi^2+(_cosfi*COS(Азимут!F275*PI()/180))^2)))*180/PI()+ACOS((_sinfi/(SQRT(_sinfi^2+(_cosfi*COS(Азимут!F275*PI()/180))^2))))*180/PI())</f>
        <v>14.982219225304448</v>
      </c>
      <c r="Q275" s="73">
        <f>(-1)*(180*_nn1+(-1)^_nn1*ASIN(-(-1)*SIN(Расчет!D292*PI()/180)/(SQRT(_sinfi^2+(_cosfi*COS(Азимут!G275*PI()/180))^2)))*180/PI()+ACOS((_sinfi/(SQRT(_sinfi^2+(_cosfi*COS(Азимут!G275*PI()/180))^2))))*180/PI())</f>
        <v>19.232020050206302</v>
      </c>
      <c r="R275" s="73">
        <f>(-1)*(180*_nn1+(-1)^_nn1*ASIN(-(-1)*SIN(Расчет!D292*PI()/180)/(SQRT(_sinfi^2+(_cosfi*COS(Азимут!H275*PI()/180))^2)))*180/PI()+ACOS((_sinfi/(SQRT(_sinfi^2+(_cosfi*COS(Азимут!H275*PI()/180))^2))))*180/PI())</f>
        <v>22.815968869900701</v>
      </c>
      <c r="S275" s="73">
        <f>(-1)*(180*_nn1+(-1)^_nn1*ASIN(-(-1)*SIN(Расчет!D292*PI()/180)/(SQRT(_sinfi^2+(_cosfi*COS(Азимут!I275*PI()/180))^2)))*180/PI()+ACOS((_sinfi/(SQRT(_sinfi^2+(_cosfi*COS(Азимут!I275*PI()/180))^2))))*180/PI())</f>
        <v>25.715645471244329</v>
      </c>
      <c r="T275" s="73">
        <f>(-1)*(180*_nn1+(-1)^_nn1*ASIN(-(-1)*SIN(Расчет!D292*PI()/180)/(SQRT(_sinfi^2+(_cosfi*COS(Азимут!J275*PI()/180))^2)))*180/PI()+ACOS((_sinfi/(SQRT(_sinfi^2+(_cosfi*COS(Азимут!J275*PI()/180))^2))))*180/PI())</f>
        <v>27.939027839347091</v>
      </c>
      <c r="U275" s="73">
        <f>(-1)*(180*_nn1+(-1)^_nn1*ASIN(-(-1)*SIN(Расчет!D292*PI()/180)/(SQRT(_sinfi^2+(_cosfi*COS(Азимут!K275*PI()/180))^2)))*180/PI()+ACOS((_sinfi/(SQRT(_sinfi^2+(_cosfi*COS(Азимут!K275*PI()/180))^2))))*180/PI())</f>
        <v>29.505628293509488</v>
      </c>
      <c r="V275" s="73">
        <f>(-1)*(180*_nn1+(-1)^_nn1*ASIN(-(-1)*SIN(Расчет!D292*PI()/180)/(SQRT(_sinfi^2+(_cosfi*COS(Азимут!L275*PI()/180))^2)))*180/PI()+ACOS((_sinfi/(SQRT(_sinfi^2+(_cosfi*COS(Азимут!L275*PI()/180))^2))))*180/PI())</f>
        <v>30.435815950486301</v>
      </c>
      <c r="W275" s="110">
        <f>(-1)*(180*_nn1+(-1)^_nn1*ASIN(-(-1)*SIN(Расчет!D292*PI()/180)/(SQRT(_sinfi^2+(_cosfi*COS(Азимут!M275*PI()/180))^2)))*180/PI()+ACOS((_sinfi/(SQRT(_sinfi^2+(_cosfi*COS(Азимут!M275*PI()/180))^2))))*180/PI())</f>
        <v>30.744141278406687</v>
      </c>
    </row>
    <row r="276" spans="1:23">
      <c r="A276" s="46">
        <f>Расчет!A293</f>
        <v>272</v>
      </c>
      <c r="B276" s="3" t="str">
        <f>Расчет!B293</f>
        <v>Сентябрь</v>
      </c>
      <c r="C276" s="31">
        <f>Расчет!C293</f>
        <v>29</v>
      </c>
      <c r="D276" s="116">
        <f>Расчет!U293-Расчет!U293/10</f>
        <v>76.749275136593923</v>
      </c>
      <c r="E276" s="57">
        <f>D276-Расчет!U293/10</f>
        <v>68.2215778991946</v>
      </c>
      <c r="F276" s="57">
        <f>E276-Расчет!U293/10</f>
        <v>59.693880661795276</v>
      </c>
      <c r="G276" s="57">
        <f>F276-Расчет!U293/10</f>
        <v>51.166183424395953</v>
      </c>
      <c r="H276" s="57">
        <f>G276-Расчет!U293/10</f>
        <v>42.63848618699663</v>
      </c>
      <c r="I276" s="57">
        <f>H276-Расчет!U293/10</f>
        <v>34.110788949597307</v>
      </c>
      <c r="J276" s="57">
        <f>I276-Расчет!U293/10</f>
        <v>25.583091712197984</v>
      </c>
      <c r="K276" s="57">
        <f>J276-Расчет!U293/10</f>
        <v>17.055394474798661</v>
      </c>
      <c r="L276" s="57">
        <f>K276-Расчет!U293/10</f>
        <v>8.5276972373993356</v>
      </c>
      <c r="M276" s="117">
        <f>L276-Расчет!U293/10</f>
        <v>0</v>
      </c>
      <c r="N276" s="109">
        <f>(-1)*(180*_nn1+(-1)^_nn1*ASIN(-(-1)*SIN(Расчет!D293*PI()/180)/(SQRT(_sinfi^2+(_cosfi*COS(Азимут!D276*PI()/180))^2)))*180/PI()+ACOS((_sinfi/(SQRT(_sinfi^2+(_cosfi*COS(Азимут!D276*PI()/180))^2))))*180/PI())</f>
        <v>4.7339301926986366</v>
      </c>
      <c r="O276" s="73">
        <f>(-1)*(180*_nn1+(-1)^_nn1*ASIN(-(-1)*SIN(Расчет!D293*PI()/180)/(SQRT(_sinfi^2+(_cosfi*COS(Азимут!E276*PI()/180))^2)))*180/PI()+ACOS((_sinfi/(SQRT(_sinfi^2+(_cosfi*COS(Азимут!E276*PI()/180))^2))))*180/PI())</f>
        <v>10.008153977623664</v>
      </c>
      <c r="P276" s="73">
        <f>(-1)*(180*_nn1+(-1)^_nn1*ASIN(-(-1)*SIN(Расчет!D293*PI()/180)/(SQRT(_sinfi^2+(_cosfi*COS(Азимут!F276*PI()/180))^2)))*180/PI()+ACOS((_sinfi/(SQRT(_sinfi^2+(_cosfi*COS(Азимут!F276*PI()/180))^2))))*180/PI())</f>
        <v>14.799024460756073</v>
      </c>
      <c r="Q276" s="73">
        <f>(-1)*(180*_nn1+(-1)^_nn1*ASIN(-(-1)*SIN(Расчет!D293*PI()/180)/(SQRT(_sinfi^2+(_cosfi*COS(Азимут!G276*PI()/180))^2)))*180/PI()+ACOS((_sinfi/(SQRT(_sinfi^2+(_cosfi*COS(Азимут!G276*PI()/180))^2))))*180/PI())</f>
        <v>18.991934975860971</v>
      </c>
      <c r="R276" s="73">
        <f>(-1)*(180*_nn1+(-1)^_nn1*ASIN(-(-1)*SIN(Расчет!D293*PI()/180)/(SQRT(_sinfi^2+(_cosfi*COS(Азимут!H276*PI()/180))^2)))*180/PI()+ACOS((_sinfi/(SQRT(_sinfi^2+(_cosfi*COS(Азимут!H276*PI()/180))^2))))*180/PI())</f>
        <v>22.527841744634259</v>
      </c>
      <c r="S276" s="73">
        <f>(-1)*(180*_nn1+(-1)^_nn1*ASIN(-(-1)*SIN(Расчет!D293*PI()/180)/(SQRT(_sinfi^2+(_cosfi*COS(Азимут!I276*PI()/180))^2)))*180/PI()+ACOS((_sinfi/(SQRT(_sinfi^2+(_cosfi*COS(Азимут!I276*PI()/180))^2))))*180/PI())</f>
        <v>25.389363435541782</v>
      </c>
      <c r="T276" s="73">
        <f>(-1)*(180*_nn1+(-1)^_nn1*ASIN(-(-1)*SIN(Расчет!D293*PI()/180)/(SQRT(_sinfi^2+(_cosfi*COS(Азимут!J276*PI()/180))^2)))*180/PI()+ACOS((_sinfi/(SQRT(_sinfi^2+(_cosfi*COS(Азимут!J276*PI()/180))^2))))*180/PI())</f>
        <v>27.584292562008955</v>
      </c>
      <c r="U276" s="73">
        <f>(-1)*(180*_nn1+(-1)^_nn1*ASIN(-(-1)*SIN(Расчет!D293*PI()/180)/(SQRT(_sinfi^2+(_cosfi*COS(Азимут!K276*PI()/180))^2)))*180/PI()+ACOS((_sinfi/(SQRT(_sinfi^2+(_cosfi*COS(Азимут!K276*PI()/180))^2))))*180/PI())</f>
        <v>29.13140960674437</v>
      </c>
      <c r="V276" s="73">
        <f>(-1)*(180*_nn1+(-1)^_nn1*ASIN(-(-1)*SIN(Расчет!D293*PI()/180)/(SQRT(_sinfi^2+(_cosfi*COS(Азимут!L276*PI()/180))^2)))*180/PI()+ACOS((_sinfi/(SQRT(_sinfi^2+(_cosfi*COS(Азимут!L276*PI()/180))^2))))*180/PI())</f>
        <v>30.050289602814615</v>
      </c>
      <c r="W276" s="110">
        <f>(-1)*(180*_nn1+(-1)^_nn1*ASIN(-(-1)*SIN(Расчет!D293*PI()/180)/(SQRT(_sinfi^2+(_cosfi*COS(Азимут!M276*PI()/180))^2)))*180/PI()+ACOS((_sinfi/(SQRT(_sinfi^2+(_cosfi*COS(Азимут!M276*PI()/180))^2))))*180/PI())</f>
        <v>30.354913579976568</v>
      </c>
    </row>
    <row r="277" spans="1:23">
      <c r="A277" s="46">
        <f>Расчет!A294</f>
        <v>273</v>
      </c>
      <c r="B277" s="3" t="str">
        <f>Расчет!B294</f>
        <v>Сентябрь</v>
      </c>
      <c r="C277" s="31">
        <f>Расчет!C294</f>
        <v>30</v>
      </c>
      <c r="D277" s="116">
        <f>Расчет!U294-Расчет!U294/10</f>
        <v>76.117580881896131</v>
      </c>
      <c r="E277" s="57">
        <f>D277-Расчет!U294/10</f>
        <v>67.660071895018788</v>
      </c>
      <c r="F277" s="57">
        <f>E277-Расчет!U294/10</f>
        <v>59.202562908141445</v>
      </c>
      <c r="G277" s="57">
        <f>F277-Расчет!U294/10</f>
        <v>50.745053921264102</v>
      </c>
      <c r="H277" s="57">
        <f>G277-Расчет!U294/10</f>
        <v>42.287544934386759</v>
      </c>
      <c r="I277" s="57">
        <f>H277-Расчет!U294/10</f>
        <v>33.830035947509415</v>
      </c>
      <c r="J277" s="57">
        <f>I277-Расчет!U294/10</f>
        <v>25.372526960632069</v>
      </c>
      <c r="K277" s="57">
        <f>J277-Расчет!U294/10</f>
        <v>16.915017973754722</v>
      </c>
      <c r="L277" s="57">
        <f>K277-Расчет!U294/10</f>
        <v>8.4575089868773752</v>
      </c>
      <c r="M277" s="117">
        <f>L277-Расчет!U294/10</f>
        <v>2.8421709430404007E-14</v>
      </c>
      <c r="N277" s="109">
        <f>(-1)*(180*_nn1+(-1)^_nn1*ASIN(-(-1)*SIN(Расчет!D294*PI()/180)/(SQRT(_sinfi^2+(_cosfi*COS(Азимут!D277*PI()/180))^2)))*180/PI()+ACOS((_sinfi/(SQRT(_sinfi^2+(_cosfi*COS(Азимут!D277*PI()/180))^2))))*180/PI())</f>
        <v>4.6764591140034781</v>
      </c>
      <c r="O277" s="73">
        <f>(-1)*(180*_nn1+(-1)^_nn1*ASIN(-(-1)*SIN(Расчет!D294*PI()/180)/(SQRT(_sinfi^2+(_cosfi*COS(Азимут!E277*PI()/180))^2)))*180/PI()+ACOS((_sinfi/(SQRT(_sinfi^2+(_cosfi*COS(Азимут!E277*PI()/180))^2))))*180/PI())</f>
        <v>9.8872929236501079</v>
      </c>
      <c r="P277" s="73">
        <f>(-1)*(180*_nn1+(-1)^_nn1*ASIN(-(-1)*SIN(Расчет!D294*PI()/180)/(SQRT(_sinfi^2+(_cosfi*COS(Азимут!F277*PI()/180))^2)))*180/PI()+ACOS((_sinfi/(SQRT(_sinfi^2+(_cosfi*COS(Азимут!F277*PI()/180))^2))))*180/PI())</f>
        <v>14.615654964079113</v>
      </c>
      <c r="Q277" s="73">
        <f>(-1)*(180*_nn1+(-1)^_nn1*ASIN(-(-1)*SIN(Расчет!D294*PI()/180)/(SQRT(_sinfi^2+(_cosfi*COS(Азимут!G277*PI()/180))^2)))*180/PI()+ACOS((_sinfi/(SQRT(_sinfi^2+(_cosfi*COS(Азимут!G277*PI()/180))^2))))*180/PI())</f>
        <v>18.752006678181061</v>
      </c>
      <c r="R277" s="73">
        <f>(-1)*(180*_nn1+(-1)^_nn1*ASIN(-(-1)*SIN(Расчет!D294*PI()/180)/(SQRT(_sinfi^2+(_cosfi*COS(Азимут!H277*PI()/180))^2)))*180/PI()+ACOS((_sinfi/(SQRT(_sinfi^2+(_cosfi*COS(Азимут!H277*PI()/180))^2))))*180/PI())</f>
        <v>22.2401598970159</v>
      </c>
      <c r="S277" s="73">
        <f>(-1)*(180*_nn1+(-1)^_nn1*ASIN(-(-1)*SIN(Расчет!D294*PI()/180)/(SQRT(_sinfi^2+(_cosfi*COS(Азимут!I277*PI()/180))^2)))*180/PI()+ACOS((_sinfi/(SQRT(_sinfi^2+(_cosfi*COS(Азимут!I277*PI()/180))^2))))*180/PI())</f>
        <v>25.063726179387089</v>
      </c>
      <c r="T277" s="73">
        <f>(-1)*(180*_nn1+(-1)^_nn1*ASIN(-(-1)*SIN(Расчет!D294*PI()/180)/(SQRT(_sinfi^2+(_cosfi*COS(Азимут!J277*PI()/180))^2)))*180/PI()+ACOS((_sinfi/(SQRT(_sinfi^2+(_cosfi*COS(Азимут!J277*PI()/180))^2))))*180/PI())</f>
        <v>27.230315588496666</v>
      </c>
      <c r="U277" s="73">
        <f>(-1)*(180*_nn1+(-1)^_nn1*ASIN(-(-1)*SIN(Расчет!D294*PI()/180)/(SQRT(_sinfi^2+(_cosfi*COS(Азимут!K277*PI()/180))^2)))*180/PI()+ACOS((_sinfi/(SQRT(_sinfi^2+(_cosfi*COS(Азимут!K277*PI()/180))^2))))*180/PI())</f>
        <v>28.758001614285888</v>
      </c>
      <c r="V277" s="73">
        <f>(-1)*(180*_nn1+(-1)^_nn1*ASIN(-(-1)*SIN(Расчет!D294*PI()/180)/(SQRT(_sinfi^2+(_cosfi*COS(Азимут!L277*PI()/180))^2)))*180/PI()+ACOS((_sinfi/(SQRT(_sinfi^2+(_cosfi*COS(Азимут!L277*PI()/180))^2))))*180/PI())</f>
        <v>29.665592474750639</v>
      </c>
      <c r="W277" s="110">
        <f>(-1)*(180*_nn1+(-1)^_nn1*ASIN(-(-1)*SIN(Расчет!D294*PI()/180)/(SQRT(_sinfi^2+(_cosfi*COS(Азимут!M277*PI()/180))^2)))*180/PI()+ACOS((_sinfi/(SQRT(_sinfi^2+(_cosfi*COS(Азимут!M277*PI()/180))^2))))*180/PI())</f>
        <v>29.966519010392119</v>
      </c>
    </row>
    <row r="278" spans="1:23">
      <c r="A278" s="46">
        <f>Расчет!A295</f>
        <v>274</v>
      </c>
      <c r="B278" s="3" t="str">
        <f>Расчет!B295</f>
        <v>Октябрь</v>
      </c>
      <c r="C278" s="31">
        <f>Расчет!C295</f>
        <v>1</v>
      </c>
      <c r="D278" s="116">
        <f>Расчет!U295-Расчет!U295/10</f>
        <v>75.486945881418904</v>
      </c>
      <c r="E278" s="57">
        <f>D278-Расчет!U295/10</f>
        <v>67.099507450150142</v>
      </c>
      <c r="F278" s="57">
        <f>E278-Расчет!U295/10</f>
        <v>58.71206901888138</v>
      </c>
      <c r="G278" s="57">
        <f>F278-Расчет!U295/10</f>
        <v>50.324630587612617</v>
      </c>
      <c r="H278" s="57">
        <f>G278-Расчет!U295/10</f>
        <v>41.937192156343855</v>
      </c>
      <c r="I278" s="57">
        <f>H278-Расчет!U295/10</f>
        <v>33.549753725075092</v>
      </c>
      <c r="J278" s="57">
        <f>I278-Расчет!U295/10</f>
        <v>25.162315293806326</v>
      </c>
      <c r="K278" s="57">
        <f>J278-Расчет!U295/10</f>
        <v>16.77487686253756</v>
      </c>
      <c r="L278" s="57">
        <f>K278-Расчет!U295/10</f>
        <v>8.3874384312687944</v>
      </c>
      <c r="M278" s="117">
        <f>L278-Расчет!U295/10</f>
        <v>2.8421709430404007E-14</v>
      </c>
      <c r="N278" s="109">
        <f>(-1)*(180*_nn1+(-1)^_nn1*ASIN(-(-1)*SIN(Расчет!D295*PI()/180)/(SQRT(_sinfi^2+(_cosfi*COS(Азимут!D278*PI()/180))^2)))*180/PI()+ACOS((_sinfi/(SQRT(_sinfi^2+(_cosfi*COS(Азимут!D278*PI()/180))^2))))*180/PI())</f>
        <v>4.618584907005129</v>
      </c>
      <c r="O278" s="73">
        <f>(-1)*(180*_nn1+(-1)^_nn1*ASIN(-(-1)*SIN(Расчет!D295*PI()/180)/(SQRT(_sinfi^2+(_cosfi*COS(Азимут!E278*PI()/180))^2)))*180/PI()+ACOS((_sinfi/(SQRT(_sinfi^2+(_cosfi*COS(Азимут!E278*PI()/180))^2))))*180/PI())</f>
        <v>9.7660525519648331</v>
      </c>
      <c r="P278" s="73">
        <f>(-1)*(180*_nn1+(-1)^_nn1*ASIN(-(-1)*SIN(Расчет!D295*PI()/180)/(SQRT(_sinfi^2+(_cosfi*COS(Азимут!F278*PI()/180))^2)))*180/PI()+ACOS((_sinfi/(SQRT(_sinfi^2+(_cosfi*COS(Азимут!F278*PI()/180))^2))))*180/PI())</f>
        <v>14.432176059827299</v>
      </c>
      <c r="Q278" s="73">
        <f>(-1)*(180*_nn1+(-1)^_nn1*ASIN(-(-1)*SIN(Расчет!D295*PI()/180)/(SQRT(_sinfi^2+(_cosfi*COS(Азимут!G278*PI()/180))^2)))*180/PI()+ACOS((_sinfi/(SQRT(_sinfi^2+(_cosfi*COS(Азимут!G278*PI()/180))^2))))*180/PI())</f>
        <v>18.512308105557935</v>
      </c>
      <c r="R278" s="73">
        <f>(-1)*(180*_nn1+(-1)^_nn1*ASIN(-(-1)*SIN(Расчет!D295*PI()/180)/(SQRT(_sinfi^2+(_cosfi*COS(Азимут!H278*PI()/180))^2)))*180/PI()+ACOS((_sinfi/(SQRT(_sinfi^2+(_cosfi*COS(Азимут!H278*PI()/180))^2))))*180/PI())</f>
        <v>21.95300206282846</v>
      </c>
      <c r="S278" s="73">
        <f>(-1)*(180*_nn1+(-1)^_nn1*ASIN(-(-1)*SIN(Расчет!D295*PI()/180)/(SQRT(_sinfi^2+(_cosfi*COS(Азимут!I278*PI()/180))^2)))*180/PI()+ACOS((_sinfi/(SQRT(_sinfi^2+(_cosfi*COS(Азимут!I278*PI()/180))^2))))*180/PI())</f>
        <v>24.738818003242613</v>
      </c>
      <c r="T278" s="73">
        <f>(-1)*(180*_nn1+(-1)^_nn1*ASIN(-(-1)*SIN(Расчет!D295*PI()/180)/(SQRT(_sinfi^2+(_cosfi*COS(Азимут!J278*PI()/180))^2)))*180/PI()+ACOS((_sinfi/(SQRT(_sinfi^2+(_cosfi*COS(Азимут!J278*PI()/180))^2))))*180/PI())</f>
        <v>26.877186603695947</v>
      </c>
      <c r="U278" s="73">
        <f>(-1)*(180*_nn1+(-1)^_nn1*ASIN(-(-1)*SIN(Расчет!D295*PI()/180)/(SQRT(_sinfi^2+(_cosfi*COS(Азимут!K278*PI()/180))^2)))*180/PI()+ACOS((_sinfi/(SQRT(_sinfi^2+(_cosfi*COS(Азимут!K278*PI()/180))^2))))*180/PI())</f>
        <v>28.385498559794456</v>
      </c>
      <c r="V278" s="73">
        <f>(-1)*(180*_nn1+(-1)^_nn1*ASIN(-(-1)*SIN(Расчет!D295*PI()/180)/(SQRT(_sinfi^2+(_cosfi*COS(Азимут!L278*PI()/180))^2)))*180/PI()+ACOS((_sinfi/(SQRT(_sinfi^2+(_cosfi*COS(Азимут!L278*PI()/180))^2))))*180/PI())</f>
        <v>29.28182185136825</v>
      </c>
      <c r="W278" s="110">
        <f>(-1)*(180*_nn1+(-1)^_nn1*ASIN(-(-1)*SIN(Расчет!D295*PI()/180)/(SQRT(_sinfi^2+(_cosfi*COS(Азимут!M278*PI()/180))^2)))*180/PI()+ACOS((_sinfi/(SQRT(_sinfi^2+(_cosfi*COS(Азимут!M278*PI()/180))^2))))*180/PI())</f>
        <v>29.579055920184004</v>
      </c>
    </row>
    <row r="279" spans="1:23">
      <c r="A279" s="46">
        <f>Расчет!A296</f>
        <v>275</v>
      </c>
      <c r="B279" s="3" t="str">
        <f>Расчет!B296</f>
        <v>Октябрь</v>
      </c>
      <c r="C279" s="31">
        <f>Расчет!C296</f>
        <v>2</v>
      </c>
      <c r="D279" s="116">
        <f>Расчет!U296-Расчет!U296/10</f>
        <v>74.857466811841803</v>
      </c>
      <c r="E279" s="57">
        <f>D279-Расчет!U296/10</f>
        <v>66.539970499414935</v>
      </c>
      <c r="F279" s="57">
        <f>E279-Расчет!U296/10</f>
        <v>58.222474186988066</v>
      </c>
      <c r="G279" s="57">
        <f>F279-Расчет!U296/10</f>
        <v>49.904977874561197</v>
      </c>
      <c r="H279" s="57">
        <f>G279-Расчет!U296/10</f>
        <v>41.587481562134329</v>
      </c>
      <c r="I279" s="57">
        <f>H279-Расчет!U296/10</f>
        <v>33.26998524970746</v>
      </c>
      <c r="J279" s="57">
        <f>I279-Расчет!U296/10</f>
        <v>24.952488937280592</v>
      </c>
      <c r="K279" s="57">
        <f>J279-Расчет!U296/10</f>
        <v>16.634992624853723</v>
      </c>
      <c r="L279" s="57">
        <f>K279-Расчет!U296/10</f>
        <v>8.3174963124268562</v>
      </c>
      <c r="M279" s="117">
        <f>L279-Расчет!U296/10</f>
        <v>0</v>
      </c>
      <c r="N279" s="109">
        <f>(-1)*(180*_nn1+(-1)^_nn1*ASIN(-(-1)*SIN(Расчет!D296*PI()/180)/(SQRT(_sinfi^2+(_cosfi*COS(Азимут!D279*PI()/180))^2)))*180/PI()+ACOS((_sinfi/(SQRT(_sinfi^2+(_cosfi*COS(Азимут!D279*PI()/180))^2))))*180/PI())</f>
        <v>4.5603382532473518</v>
      </c>
      <c r="O279" s="73">
        <f>(-1)*(180*_nn1+(-1)^_nn1*ASIN(-(-1)*SIN(Расчет!D296*PI()/180)/(SQRT(_sinfi^2+(_cosfi*COS(Азимут!E279*PI()/180))^2)))*180/PI()+ACOS((_sinfi/(SQRT(_sinfi^2+(_cosfi*COS(Азимут!E279*PI()/180))^2))))*180/PI())</f>
        <v>9.6444852884797854</v>
      </c>
      <c r="P279" s="73">
        <f>(-1)*(180*_nn1+(-1)^_nn1*ASIN(-(-1)*SIN(Расчет!D296*PI()/180)/(SQRT(_sinfi^2+(_cosfi*COS(Азимут!F279*PI()/180))^2)))*180/PI()+ACOS((_sinfi/(SQRT(_sinfi^2+(_cosfi*COS(Азимут!F279*PI()/180))^2))))*180/PI())</f>
        <v>14.248653034193012</v>
      </c>
      <c r="Q279" s="73">
        <f>(-1)*(180*_nn1+(-1)^_nn1*ASIN(-(-1)*SIN(Расчет!D296*PI()/180)/(SQRT(_sinfi^2+(_cosfi*COS(Азимут!G279*PI()/180))^2)))*180/PI()+ACOS((_sinfi/(SQRT(_sinfi^2+(_cosfi*COS(Азимут!G279*PI()/180))^2))))*180/PI())</f>
        <v>18.272912181085189</v>
      </c>
      <c r="R279" s="73">
        <f>(-1)*(180*_nn1+(-1)^_nn1*ASIN(-(-1)*SIN(Расчет!D296*PI()/180)/(SQRT(_sinfi^2+(_cosfi*COS(Азимут!H279*PI()/180))^2)))*180/PI()+ACOS((_sinfi/(SQRT(_sinfi^2+(_cosfi*COS(Азимут!H279*PI()/180))^2))))*180/PI())</f>
        <v>21.666447001217477</v>
      </c>
      <c r="S279" s="73">
        <f>(-1)*(180*_nn1+(-1)^_nn1*ASIN(-(-1)*SIN(Расчет!D296*PI()/180)/(SQRT(_sinfi^2+(_cosfi*COS(Азимут!I279*PI()/180))^2)))*180/PI()+ACOS((_sinfi/(SQRT(_sinfi^2+(_cosfi*COS(Азимут!I279*PI()/180))^2))))*180/PI())</f>
        <v>24.41472327144831</v>
      </c>
      <c r="T279" s="73">
        <f>(-1)*(180*_nn1+(-1)^_nn1*ASIN(-(-1)*SIN(Расчет!D296*PI()/180)/(SQRT(_sinfi^2+(_cosfi*COS(Азимут!J279*PI()/180))^2)))*180/PI()+ACOS((_sinfi/(SQRT(_sinfi^2+(_cosfi*COS(Азимут!J279*PI()/180))^2))))*180/PI())</f>
        <v>26.524995379594856</v>
      </c>
      <c r="U279" s="73">
        <f>(-1)*(180*_nn1+(-1)^_nn1*ASIN(-(-1)*SIN(Расчет!D296*PI()/180)/(SQRT(_sinfi^2+(_cosfi*COS(Азимут!K279*PI()/180))^2)))*180/PI()+ACOS((_sinfi/(SQRT(_sinfi^2+(_cosfi*COS(Азимут!K279*PI()/180))^2))))*180/PI())</f>
        <v>28.013994786034402</v>
      </c>
      <c r="V279" s="73">
        <f>(-1)*(180*_nn1+(-1)^_nn1*ASIN(-(-1)*SIN(Расчет!D296*PI()/180)/(SQRT(_sinfi^2+(_cosfi*COS(Азимут!L279*PI()/180))^2)))*180/PI()+ACOS((_sinfi/(SQRT(_sinfi^2+(_cosfi*COS(Азимут!L279*PI()/180))^2))))*180/PI())</f>
        <v>28.899075123087783</v>
      </c>
      <c r="W279" s="110">
        <f>(-1)*(180*_nn1+(-1)^_nn1*ASIN(-(-1)*SIN(Расчет!D296*PI()/180)/(SQRT(_sinfi^2+(_cosfi*COS(Азимут!M279*PI()/180))^2)))*180/PI()+ACOS((_sinfi/(SQRT(_sinfi^2+(_cosfi*COS(Азимут!M279*PI()/180))^2))))*180/PI())</f>
        <v>29.192622767298957</v>
      </c>
    </row>
    <row r="280" spans="1:23">
      <c r="A280" s="46">
        <f>Расчет!A297</f>
        <v>276</v>
      </c>
      <c r="B280" s="3" t="str">
        <f>Расчет!B297</f>
        <v>Октябрь</v>
      </c>
      <c r="C280" s="31">
        <f>Расчет!C297</f>
        <v>3</v>
      </c>
      <c r="D280" s="116">
        <f>Расчет!U297-Расчет!U297/10</f>
        <v>74.229241422806567</v>
      </c>
      <c r="E280" s="57">
        <f>D280-Расчет!U297/10</f>
        <v>65.981547931383616</v>
      </c>
      <c r="F280" s="57">
        <f>E280-Расчет!U297/10</f>
        <v>57.733854439960666</v>
      </c>
      <c r="G280" s="57">
        <f>F280-Расчет!U297/10</f>
        <v>49.486160948537716</v>
      </c>
      <c r="H280" s="57">
        <f>G280-Расчет!U297/10</f>
        <v>41.238467457114766</v>
      </c>
      <c r="I280" s="57">
        <f>H280-Расчет!U297/10</f>
        <v>32.990773965691815</v>
      </c>
      <c r="J280" s="57">
        <f>I280-Расчет!U297/10</f>
        <v>24.743080474268865</v>
      </c>
      <c r="K280" s="57">
        <f>J280-Расчет!U297/10</f>
        <v>16.495386982845915</v>
      </c>
      <c r="L280" s="57">
        <f>K280-Расчет!U297/10</f>
        <v>8.2476934914229627</v>
      </c>
      <c r="M280" s="117">
        <f>L280-Расчет!U297/10</f>
        <v>0</v>
      </c>
      <c r="N280" s="109">
        <f>(-1)*(180*_nn1+(-1)^_nn1*ASIN(-(-1)*SIN(Расчет!D297*PI()/180)/(SQRT(_sinfi^2+(_cosfi*COS(Азимут!D280*PI()/180))^2)))*180/PI()+ACOS((_sinfi/(SQRT(_sinfi^2+(_cosfi*COS(Азимут!D280*PI()/180))^2))))*180/PI())</f>
        <v>4.5017499661305749</v>
      </c>
      <c r="O280" s="73">
        <f>(-1)*(180*_nn1+(-1)^_nn1*ASIN(-(-1)*SIN(Расчет!D297*PI()/180)/(SQRT(_sinfi^2+(_cosfi*COS(Азимут!E280*PI()/180))^2)))*180/PI()+ACOS((_sinfi/(SQRT(_sinfi^2+(_cosfi*COS(Азимут!E280*PI()/180))^2))))*180/PI())</f>
        <v>9.5226435825233295</v>
      </c>
      <c r="P280" s="73">
        <f>(-1)*(180*_nn1+(-1)^_nn1*ASIN(-(-1)*SIN(Расчет!D297*PI()/180)/(SQRT(_sinfi^2+(_cosfi*COS(Азимут!F280*PI()/180))^2)))*180/PI()+ACOS((_sinfi/(SQRT(_sinfi^2+(_cosfi*COS(Азимут!F280*PI()/180))^2))))*180/PI())</f>
        <v>14.065151129285823</v>
      </c>
      <c r="Q280" s="73">
        <f>(-1)*(180*_nn1+(-1)^_nn1*ASIN(-(-1)*SIN(Расчет!D297*PI()/180)/(SQRT(_sinfi^2+(_cosfi*COS(Азимут!G280*PI()/180))^2)))*180/PI()+ACOS((_sinfi/(SQRT(_sinfi^2+(_cosfi*COS(Азимут!G280*PI()/180))^2))))*180/PI())</f>
        <v>18.033891804517793</v>
      </c>
      <c r="R280" s="73">
        <f>(-1)*(180*_nn1+(-1)^_nn1*ASIN(-(-1)*SIN(Расчет!D297*PI()/180)/(SQRT(_sinfi^2+(_cosfi*COS(Азимут!H280*PI()/180))^2)))*180/PI()+ACOS((_sinfi/(SQRT(_sinfi^2+(_cosfi*COS(Азимут!H280*PI()/180))^2))))*180/PI())</f>
        <v>21.380573501298784</v>
      </c>
      <c r="S280" s="73">
        <f>(-1)*(180*_nn1+(-1)^_nn1*ASIN(-(-1)*SIN(Расчет!D297*PI()/180)/(SQRT(_sinfi^2+(_cosfi*COS(Азимут!I280*PI()/180))^2)))*180/PI()+ACOS((_sinfi/(SQRT(_sinfi^2+(_cosfi*COS(Азимут!I280*PI()/180))^2))))*180/PI())</f>
        <v>24.091526421199063</v>
      </c>
      <c r="T280" s="73">
        <f>(-1)*(180*_nn1+(-1)^_nn1*ASIN(-(-1)*SIN(Расчет!D297*PI()/180)/(SQRT(_sinfi^2+(_cosfi*COS(Азимут!J280*PI()/180))^2)))*180/PI()+ACOS((_sinfi/(SQRT(_sinfi^2+(_cosfi*COS(Азимут!J280*PI()/180))^2))))*180/PI())</f>
        <v>26.173831785075265</v>
      </c>
      <c r="U280" s="73">
        <f>(-1)*(180*_nn1+(-1)^_nn1*ASIN(-(-1)*SIN(Расчет!D297*PI()/180)/(SQRT(_sinfi^2+(_cosfi*COS(Азимут!K280*PI()/180))^2)))*180/PI()+ACOS((_sinfi/(SQRT(_sinfi^2+(_cosfi*COS(Азимут!K280*PI()/180))^2))))*180/PI())</f>
        <v>27.643584744529875</v>
      </c>
      <c r="V280" s="73">
        <f>(-1)*(180*_nn1+(-1)^_nn1*ASIN(-(-1)*SIN(Расчет!D297*PI()/180)/(SQRT(_sinfi^2+(_cosfi*COS(Азимут!L280*PI()/180))^2)))*180/PI()+ACOS((_sinfi/(SQRT(_sinfi^2+(_cosfi*COS(Азимут!L280*PI()/180))^2))))*180/PI())</f>
        <v>28.517449794889444</v>
      </c>
      <c r="W280" s="110">
        <f>(-1)*(180*_nn1+(-1)^_nn1*ASIN(-(-1)*SIN(Расчет!D297*PI()/180)/(SQRT(_sinfi^2+(_cosfi*COS(Азимут!M280*PI()/180))^2)))*180/PI()+ACOS((_sinfi/(SQRT(_sinfi^2+(_cosfi*COS(Азимут!M280*PI()/180))^2))))*180/PI())</f>
        <v>28.807318126096987</v>
      </c>
    </row>
    <row r="281" spans="1:23">
      <c r="A281" s="46">
        <f>Расчет!A298</f>
        <v>277</v>
      </c>
      <c r="B281" s="3" t="str">
        <f>Расчет!B298</f>
        <v>Октябрь</v>
      </c>
      <c r="C281" s="31">
        <f>Расчет!C298</f>
        <v>4</v>
      </c>
      <c r="D281" s="116">
        <f>Расчет!U298-Расчет!U298/10</f>
        <v>73.602368638833866</v>
      </c>
      <c r="E281" s="57">
        <f>D281-Расчет!U298/10</f>
        <v>65.424327678963436</v>
      </c>
      <c r="F281" s="57">
        <f>E281-Расчет!U298/10</f>
        <v>57.246286719093007</v>
      </c>
      <c r="G281" s="57">
        <f>F281-Расчет!U298/10</f>
        <v>49.068245759222577</v>
      </c>
      <c r="H281" s="57">
        <f>G281-Расчет!U298/10</f>
        <v>40.890204799352148</v>
      </c>
      <c r="I281" s="57">
        <f>H281-Расчет!U298/10</f>
        <v>32.712163839481718</v>
      </c>
      <c r="J281" s="57">
        <f>I281-Расчет!U298/10</f>
        <v>24.534122879611289</v>
      </c>
      <c r="K281" s="57">
        <f>J281-Расчет!U298/10</f>
        <v>16.356081919740859</v>
      </c>
      <c r="L281" s="57">
        <f>K281-Расчет!U298/10</f>
        <v>8.1780409598704296</v>
      </c>
      <c r="M281" s="117">
        <f>L281-Расчет!U298/10</f>
        <v>0</v>
      </c>
      <c r="N281" s="109">
        <f>(-1)*(180*_nn1+(-1)^_nn1*ASIN(-(-1)*SIN(Расчет!D298*PI()/180)/(SQRT(_sinfi^2+(_cosfi*COS(Азимут!D281*PI()/180))^2)))*180/PI()+ACOS((_sinfi/(SQRT(_sinfi^2+(_cosfi*COS(Азимут!D281*PI()/180))^2))))*180/PI())</f>
        <v>4.4428509746312841</v>
      </c>
      <c r="O281" s="73">
        <f>(-1)*(180*_nn1+(-1)^_nn1*ASIN(-(-1)*SIN(Расчет!D298*PI()/180)/(SQRT(_sinfi^2+(_cosfi*COS(Азимут!E281*PI()/180))^2)))*180/PI()+ACOS((_sinfi/(SQRT(_sinfi^2+(_cosfi*COS(Азимут!E281*PI()/180))^2))))*180/PI())</f>
        <v>9.4005798926958732</v>
      </c>
      <c r="P281" s="73">
        <f>(-1)*(180*_nn1+(-1)^_nn1*ASIN(-(-1)*SIN(Расчет!D298*PI()/180)/(SQRT(_sinfi^2+(_cosfi*COS(Азимут!F281*PI()/180))^2)))*180/PI()+ACOS((_sinfi/(SQRT(_sinfi^2+(_cosfi*COS(Азимут!F281*PI()/180))^2))))*180/PI())</f>
        <v>13.881735537742571</v>
      </c>
      <c r="Q281" s="73">
        <f>(-1)*(180*_nn1+(-1)^_nn1*ASIN(-(-1)*SIN(Расчет!D298*PI()/180)/(SQRT(_sinfi^2+(_cosfi*COS(Азимут!G281*PI()/180))^2)))*180/PI()+ACOS((_sinfi/(SQRT(_sinfi^2+(_cosfi*COS(Азимут!G281*PI()/180))^2))))*180/PI())</f>
        <v>17.795319854113075</v>
      </c>
      <c r="R281" s="73">
        <f>(-1)*(180*_nn1+(-1)^_nn1*ASIN(-(-1)*SIN(Расчет!D298*PI()/180)/(SQRT(_sinfi^2+(_cosfi*COS(Азимут!H281*PI()/180))^2)))*180/PI()+ACOS((_sinfi/(SQRT(_sinfi^2+(_cosfi*COS(Азимут!H281*PI()/180))^2))))*180/PI())</f>
        <v>21.095460388310642</v>
      </c>
      <c r="S281" s="73">
        <f>(-1)*(180*_nn1+(-1)^_nn1*ASIN(-(-1)*SIN(Расчет!D298*PI()/180)/(SQRT(_sinfi^2+(_cosfi*COS(Азимут!I281*PI()/180))^2)))*180/PI()+ACOS((_sinfi/(SQRT(_sinfi^2+(_cosfi*COS(Азимут!I281*PI()/180))^2))))*180/PI())</f>
        <v>23.769311970877055</v>
      </c>
      <c r="T281" s="73">
        <f>(-1)*(180*_nn1+(-1)^_nn1*ASIN(-(-1)*SIN(Расчет!D298*PI()/180)/(SQRT(_sinfi^2+(_cosfi*COS(Азимут!J281*PI()/180))^2)))*180/PI()+ACOS((_sinfi/(SQRT(_sinfi^2+(_cosfi*COS(Азимут!J281*PI()/180))^2))))*180/PI())</f>
        <v>25.823785794985724</v>
      </c>
      <c r="U281" s="73">
        <f>(-1)*(180*_nn1+(-1)^_nn1*ASIN(-(-1)*SIN(Расчет!D298*PI()/180)/(SQRT(_sinfi^2+(_cosfi*COS(Азимут!K281*PI()/180))^2)))*180/PI()+ACOS((_sinfi/(SQRT(_sinfi^2+(_cosfi*COS(Азимут!K281*PI()/180))^2))))*180/PI())</f>
        <v>27.274363004496109</v>
      </c>
      <c r="V281" s="73">
        <f>(-1)*(180*_nn1+(-1)^_nn1*ASIN(-(-1)*SIN(Расчет!D298*PI()/180)/(SQRT(_sinfi^2+(_cosfi*COS(Азимут!L281*PI()/180))^2)))*180/PI()+ACOS((_sinfi/(SQRT(_sinfi^2+(_cosfi*COS(Азимут!L281*PI()/180))^2))))*180/PI())</f>
        <v>28.137043494819466</v>
      </c>
      <c r="W281" s="110">
        <f>(-1)*(180*_nn1+(-1)^_nn1*ASIN(-(-1)*SIN(Расчет!D298*PI()/180)/(SQRT(_sinfi^2+(_cosfi*COS(Азимут!M281*PI()/180))^2)))*180/PI()+ACOS((_sinfi/(SQRT(_sinfi^2+(_cosfi*COS(Азимут!M281*PI()/180))^2))))*180/PI())</f>
        <v>28.423240695650406</v>
      </c>
    </row>
    <row r="282" spans="1:23">
      <c r="A282" s="46">
        <f>Расчет!A299</f>
        <v>278</v>
      </c>
      <c r="B282" s="3" t="str">
        <f>Расчет!B299</f>
        <v>Октябрь</v>
      </c>
      <c r="C282" s="31">
        <f>Расчет!C299</f>
        <v>5</v>
      </c>
      <c r="D282" s="116">
        <f>Расчет!U299-Расчет!U299/10</f>
        <v>72.976948662094088</v>
      </c>
      <c r="E282" s="57">
        <f>D282-Расчет!U299/10</f>
        <v>64.868398810750307</v>
      </c>
      <c r="F282" s="57">
        <f>E282-Расчет!U299/10</f>
        <v>56.759848959406519</v>
      </c>
      <c r="G282" s="57">
        <f>F282-Расчет!U299/10</f>
        <v>48.65129910806273</v>
      </c>
      <c r="H282" s="57">
        <f>G282-Расчет!U299/10</f>
        <v>40.542749256718942</v>
      </c>
      <c r="I282" s="57">
        <f>H282-Расчет!U299/10</f>
        <v>32.434199405375153</v>
      </c>
      <c r="J282" s="57">
        <f>I282-Расчет!U299/10</f>
        <v>24.325649554031365</v>
      </c>
      <c r="K282" s="57">
        <f>J282-Расчет!U299/10</f>
        <v>16.217099702687577</v>
      </c>
      <c r="L282" s="57">
        <f>K282-Расчет!U299/10</f>
        <v>8.1085498513437884</v>
      </c>
      <c r="M282" s="117">
        <f>L282-Расчет!U299/10</f>
        <v>0</v>
      </c>
      <c r="N282" s="109">
        <f>(-1)*(180*_nn1+(-1)^_nn1*ASIN(-(-1)*SIN(Расчет!D299*PI()/180)/(SQRT(_sinfi^2+(_cosfi*COS(Азимут!D282*PI()/180))^2)))*180/PI()+ACOS((_sinfi/(SQRT(_sinfi^2+(_cosfi*COS(Азимут!D282*PI()/180))^2))))*180/PI())</f>
        <v>4.3836723074791735</v>
      </c>
      <c r="O282" s="73">
        <f>(-1)*(180*_nn1+(-1)^_nn1*ASIN(-(-1)*SIN(Расчет!D299*PI()/180)/(SQRT(_sinfi^2+(_cosfi*COS(Азимут!E282*PI()/180))^2)))*180/PI()+ACOS((_sinfi/(SQRT(_sinfi^2+(_cosfi*COS(Азимут!E282*PI()/180))^2))))*180/PI())</f>
        <v>9.2783466733200157</v>
      </c>
      <c r="P282" s="73">
        <f>(-1)*(180*_nn1+(-1)^_nn1*ASIN(-(-1)*SIN(Расчет!D299*PI()/180)/(SQRT(_sinfi^2+(_cosfi*COS(Азимут!F282*PI()/180))^2)))*180/PI()+ACOS((_sinfi/(SQRT(_sinfi^2+(_cosfi*COS(Азимут!F282*PI()/180))^2))))*180/PI())</f>
        <v>13.698471397583916</v>
      </c>
      <c r="Q282" s="73">
        <f>(-1)*(180*_nn1+(-1)^_nn1*ASIN(-(-1)*SIN(Расчет!D299*PI()/180)/(SQRT(_sinfi^2+(_cosfi*COS(Азимут!G282*PI()/180))^2)))*180/PI()+ACOS((_sinfi/(SQRT(_sinfi^2+(_cosfi*COS(Азимут!G282*PI()/180))^2))))*180/PI())</f>
        <v>17.557269188273295</v>
      </c>
      <c r="R282" s="73">
        <f>(-1)*(180*_nn1+(-1)^_nn1*ASIN(-(-1)*SIN(Расчет!D299*PI()/180)/(SQRT(_sinfi^2+(_cosfi*COS(Азимут!H282*PI()/180))^2)))*180/PI()+ACOS((_sinfi/(SQRT(_sinfi^2+(_cosfi*COS(Азимут!H282*PI()/180))^2))))*180/PI())</f>
        <v>20.81118652923945</v>
      </c>
      <c r="S282" s="73">
        <f>(-1)*(180*_nn1+(-1)^_nn1*ASIN(-(-1)*SIN(Расчет!D299*PI()/180)/(SQRT(_sinfi^2+(_cosfi*COS(Азимут!I282*PI()/180))^2)))*180/PI()+ACOS((_sinfi/(SQRT(_sinfi^2+(_cosfi*COS(Азимут!I282*PI()/180))^2))))*180/PI())</f>
        <v>23.448164527673072</v>
      </c>
      <c r="T282" s="73">
        <f>(-1)*(180*_nn1+(-1)^_nn1*ASIN(-(-1)*SIN(Расчет!D299*PI()/180)/(SQRT(_sinfi^2+(_cosfi*COS(Азимут!J282*PI()/180))^2)))*180/PI()+ACOS((_sinfi/(SQRT(_sinfi^2+(_cosfi*COS(Азимут!J282*PI()/180))^2))))*180/PI())</f>
        <v>25.474947498429316</v>
      </c>
      <c r="U282" s="73">
        <f>(-1)*(180*_nn1+(-1)^_nn1*ASIN(-(-1)*SIN(Расчет!D299*PI()/180)/(SQRT(_sinfi^2+(_cosfi*COS(Азимут!K282*PI()/180))^2)))*180/PI()+ACOS((_sinfi/(SQRT(_sinfi^2+(_cosfi*COS(Азимут!K282*PI()/180))^2))))*180/PI())</f>
        <v>26.906424260979435</v>
      </c>
      <c r="V282" s="73">
        <f>(-1)*(180*_nn1+(-1)^_nn1*ASIN(-(-1)*SIN(Расчет!D299*PI()/180)/(SQRT(_sinfi^2+(_cosfi*COS(Азимут!L282*PI()/180))^2)))*180/PI()+ACOS((_sinfi/(SQRT(_sinfi^2+(_cosfi*COS(Азимут!L282*PI()/180))^2))))*180/PI())</f>
        <v>27.757953981721045</v>
      </c>
      <c r="W282" s="110">
        <f>(-1)*(180*_nn1+(-1)^_nn1*ASIN(-(-1)*SIN(Расчет!D299*PI()/180)/(SQRT(_sinfi^2+(_cosfi*COS(Азимут!M282*PI()/180))^2)))*180/PI()+ACOS((_sinfi/(SQRT(_sinfi^2+(_cosfi*COS(Азимут!M282*PI()/180))^2))))*180/PI())</f>
        <v>28.040489307276516</v>
      </c>
    </row>
    <row r="283" spans="1:23">
      <c r="A283" s="46">
        <f>Расчет!A300</f>
        <v>279</v>
      </c>
      <c r="B283" s="3" t="str">
        <f>Расчет!B300</f>
        <v>Октябрь</v>
      </c>
      <c r="C283" s="31">
        <f>Расчет!C300</f>
        <v>6</v>
      </c>
      <c r="D283" s="116">
        <f>Расчет!U300-Расчет!U300/10</f>
        <v>72.353083076093881</v>
      </c>
      <c r="E283" s="57">
        <f>D283-Расчет!U300/10</f>
        <v>64.313851623194566</v>
      </c>
      <c r="F283" s="57">
        <f>E283-Расчет!U300/10</f>
        <v>56.27462017029525</v>
      </c>
      <c r="G283" s="57">
        <f>F283-Расчет!U300/10</f>
        <v>48.235388717395935</v>
      </c>
      <c r="H283" s="57">
        <f>G283-Расчет!U300/10</f>
        <v>40.19615726449662</v>
      </c>
      <c r="I283" s="57">
        <f>H283-Расчет!U300/10</f>
        <v>32.156925811597304</v>
      </c>
      <c r="J283" s="57">
        <f>I283-Расчет!U300/10</f>
        <v>24.117694358697985</v>
      </c>
      <c r="K283" s="57">
        <f>J283-Расчет!U300/10</f>
        <v>16.078462905798666</v>
      </c>
      <c r="L283" s="57">
        <f>K283-Расчет!U300/10</f>
        <v>8.0392314528993474</v>
      </c>
      <c r="M283" s="117">
        <f>L283-Расчет!U300/10</f>
        <v>2.8421709430404007E-14</v>
      </c>
      <c r="N283" s="109">
        <f>(-1)*(180*_nn1+(-1)^_nn1*ASIN(-(-1)*SIN(Расчет!D300*PI()/180)/(SQRT(_sinfi^2+(_cosfi*COS(Азимут!D283*PI()/180))^2)))*180/PI()+ACOS((_sinfi/(SQRT(_sinfi^2+(_cosfi*COS(Азимут!D283*PI()/180))^2))))*180/PI())</f>
        <v>4.3242450777607075</v>
      </c>
      <c r="O283" s="73">
        <f>(-1)*(180*_nn1+(-1)^_nn1*ASIN(-(-1)*SIN(Расчет!D300*PI()/180)/(SQRT(_sinfi^2+(_cosfi*COS(Азимут!E283*PI()/180))^2)))*180/PI()+ACOS((_sinfi/(SQRT(_sinfi^2+(_cosfi*COS(Азимут!E283*PI()/180))^2))))*180/PI())</f>
        <v>9.1559963614162143</v>
      </c>
      <c r="P283" s="73">
        <f>(-1)*(180*_nn1+(-1)^_nn1*ASIN(-(-1)*SIN(Расчет!D300*PI()/180)/(SQRT(_sinfi^2+(_cosfi*COS(Азимут!F283*PI()/180))^2)))*180/PI()+ACOS((_sinfi/(SQRT(_sinfi^2+(_cosfi*COS(Азимут!F283*PI()/180))^2))))*180/PI())</f>
        <v>13.515423787233715</v>
      </c>
      <c r="Q283" s="73">
        <f>(-1)*(180*_nn1+(-1)^_nn1*ASIN(-(-1)*SIN(Расчет!D300*PI()/180)/(SQRT(_sinfi^2+(_cosfi*COS(Азимут!G283*PI()/180))^2)))*180/PI()+ACOS((_sinfi/(SQRT(_sinfi^2+(_cosfi*COS(Азимут!G283*PI()/180))^2))))*180/PI())</f>
        <v>17.319812646913476</v>
      </c>
      <c r="R283" s="73">
        <f>(-1)*(180*_nn1+(-1)^_nn1*ASIN(-(-1)*SIN(Расчет!D300*PI()/180)/(SQRT(_sinfi^2+(_cosfi*COS(Азимут!H283*PI()/180))^2)))*180/PI()+ACOS((_sinfi/(SQRT(_sinfi^2+(_cosfi*COS(Азимут!H283*PI()/180))^2))))*180/PI())</f>
        <v>20.527830837851752</v>
      </c>
      <c r="S283" s="73">
        <f>(-1)*(180*_nn1+(-1)^_nn1*ASIN(-(-1)*SIN(Расчет!D300*PI()/180)/(SQRT(_sinfi^2+(_cosfi*COS(Азимут!I283*PI()/180))^2)))*180/PI()+ACOS((_sinfi/(SQRT(_sinfi^2+(_cosfi*COS(Азимут!I283*PI()/180))^2))))*180/PI())</f>
        <v>23.128168794432867</v>
      </c>
      <c r="T283" s="73">
        <f>(-1)*(180*_nn1+(-1)^_nn1*ASIN(-(-1)*SIN(Расчет!D300*PI()/180)/(SQRT(_sinfi^2+(_cosfi*COS(Азимут!J283*PI()/180))^2)))*180/PI()+ACOS((_sinfi/(SQRT(_sinfi^2+(_cosfi*COS(Азимут!J283*PI()/180))^2))))*180/PI())</f>
        <v>25.127407106203606</v>
      </c>
      <c r="U283" s="73">
        <f>(-1)*(180*_nn1+(-1)^_nn1*ASIN(-(-1)*SIN(Расчет!D300*PI()/180)/(SQRT(_sinfi^2+(_cosfi*COS(Азимут!K283*PI()/180))^2)))*180/PI()+ACOS((_sinfi/(SQRT(_sinfi^2+(_cosfi*COS(Азимут!K283*PI()/180))^2))))*180/PI())</f>
        <v>26.539863342139398</v>
      </c>
      <c r="V283" s="73">
        <f>(-1)*(180*_nn1+(-1)^_nn1*ASIN(-(-1)*SIN(Расчет!D300*PI()/180)/(SQRT(_sinfi^2+(_cosfi*COS(Азимут!L283*PI()/180))^2)))*180/PI()+ACOS((_sinfi/(SQRT(_sinfi^2+(_cosfi*COS(Азимут!L283*PI()/180))^2))))*180/PI())</f>
        <v>27.380279152121489</v>
      </c>
      <c r="W283" s="110">
        <f>(-1)*(180*_nn1+(-1)^_nn1*ASIN(-(-1)*SIN(Расчет!D300*PI()/180)/(SQRT(_sinfi^2+(_cosfi*COS(Азимут!M283*PI()/180))^2)))*180/PI()+ACOS((_sinfi/(SQRT(_sinfi^2+(_cosfi*COS(Азимут!M283*PI()/180))^2))))*180/PI())</f>
        <v>27.659162931234249</v>
      </c>
    </row>
    <row r="284" spans="1:23">
      <c r="A284" s="46">
        <f>Расчет!A301</f>
        <v>280</v>
      </c>
      <c r="B284" s="3" t="str">
        <f>Расчет!B301</f>
        <v>Октябрь</v>
      </c>
      <c r="C284" s="31">
        <f>Расчет!C301</f>
        <v>7</v>
      </c>
      <c r="D284" s="116">
        <f>Расчет!U301-Расчет!U301/10</f>
        <v>71.73087495033262</v>
      </c>
      <c r="E284" s="57">
        <f>D284-Расчет!U301/10</f>
        <v>63.760777733628998</v>
      </c>
      <c r="F284" s="57">
        <f>E284-Расчет!U301/10</f>
        <v>55.790680516925377</v>
      </c>
      <c r="G284" s="57">
        <f>F284-Расчет!U301/10</f>
        <v>47.820583300221756</v>
      </c>
      <c r="H284" s="57">
        <f>G284-Расчет!U301/10</f>
        <v>39.850486083518135</v>
      </c>
      <c r="I284" s="57">
        <f>H284-Расчет!U301/10</f>
        <v>31.88038886681451</v>
      </c>
      <c r="J284" s="57">
        <f>I284-Расчет!U301/10</f>
        <v>23.910291650110885</v>
      </c>
      <c r="K284" s="57">
        <f>J284-Расчет!U301/10</f>
        <v>15.94019443340726</v>
      </c>
      <c r="L284" s="57">
        <f>K284-Расчет!U301/10</f>
        <v>7.9700972167036364</v>
      </c>
      <c r="M284" s="117">
        <f>L284-Расчет!U301/10</f>
        <v>1.2434497875801753E-14</v>
      </c>
      <c r="N284" s="109">
        <f>(-1)*(180*_nn1+(-1)^_nn1*ASIN(-(-1)*SIN(Расчет!D301*PI()/180)/(SQRT(_sinfi^2+(_cosfi*COS(Азимут!D284*PI()/180))^2)))*180/PI()+ACOS((_sinfi/(SQRT(_sinfi^2+(_cosfi*COS(Азимут!D284*PI()/180))^2))))*180/PI())</f>
        <v>4.2646004679237137</v>
      </c>
      <c r="O284" s="73">
        <f>(-1)*(180*_nn1+(-1)^_nn1*ASIN(-(-1)*SIN(Расчет!D301*PI()/180)/(SQRT(_sinfi^2+(_cosfi*COS(Азимут!E284*PI()/180))^2)))*180/PI()+ACOS((_sinfi/(SQRT(_sinfi^2+(_cosfi*COS(Азимут!E284*PI()/180))^2))))*180/PI())</f>
        <v>9.0335813641336813</v>
      </c>
      <c r="P284" s="73">
        <f>(-1)*(180*_nn1+(-1)^_nn1*ASIN(-(-1)*SIN(Расчет!D301*PI()/180)/(SQRT(_sinfi^2+(_cosfi*COS(Азимут!F284*PI()/180))^2)))*180/PI()+ACOS((_sinfi/(SQRT(_sinfi^2+(_cosfi*COS(Азимут!F284*PI()/180))^2))))*180/PI())</f>
        <v>13.332657720620631</v>
      </c>
      <c r="Q284" s="73">
        <f>(-1)*(180*_nn1+(-1)^_nn1*ASIN(-(-1)*SIN(Расчет!D301*PI()/180)/(SQRT(_sinfi^2+(_cosfi*COS(Азимут!G284*PI()/180))^2)))*180/PI()+ACOS((_sinfi/(SQRT(_sinfi^2+(_cosfi*COS(Азимут!G284*PI()/180))^2))))*180/PI())</f>
        <v>17.083023052479575</v>
      </c>
      <c r="R284" s="73">
        <f>(-1)*(180*_nn1+(-1)^_nn1*ASIN(-(-1)*SIN(Расчет!D301*PI()/180)/(SQRT(_sinfi^2+(_cosfi*COS(Азимут!H284*PI()/180))^2)))*180/PI()+ACOS((_sinfi/(SQRT(_sinfi^2+(_cosfi*COS(Азимут!H284*PI()/180))^2))))*180/PI())</f>
        <v>20.24547227906325</v>
      </c>
      <c r="S284" s="73">
        <f>(-1)*(180*_nn1+(-1)^_nn1*ASIN(-(-1)*SIN(Расчет!D301*PI()/180)/(SQRT(_sinfi^2+(_cosfi*COS(Азимут!I284*PI()/180))^2)))*180/PI()+ACOS((_sinfi/(SQRT(_sinfi^2+(_cosfi*COS(Азимут!I284*PI()/180))^2))))*180/PI())</f>
        <v>22.809409575663153</v>
      </c>
      <c r="T284" s="73">
        <f>(-1)*(180*_nn1+(-1)^_nn1*ASIN(-(-1)*SIN(Расчет!D301*PI()/180)/(SQRT(_sinfi^2+(_cosfi*COS(Азимут!J284*PI()/180))^2)))*180/PI()+ACOS((_sinfi/(SQRT(_sinfi^2+(_cosfi*COS(Азимут!J284*PI()/180))^2))))*180/PI())</f>
        <v>24.781254957326126</v>
      </c>
      <c r="U284" s="73">
        <f>(-1)*(180*_nn1+(-1)^_nn1*ASIN(-(-1)*SIN(Расчет!D301*PI()/180)/(SQRT(_sinfi^2+(_cosfi*COS(Азимут!K284*PI()/180))^2)))*180/PI()+ACOS((_sinfi/(SQRT(_sinfi^2+(_cosfi*COS(Азимут!K284*PI()/180))^2))))*180/PI())</f>
        <v>26.174775215605933</v>
      </c>
      <c r="V284" s="73">
        <f>(-1)*(180*_nn1+(-1)^_nn1*ASIN(-(-1)*SIN(Расчет!D301*PI()/180)/(SQRT(_sinfi^2+(_cosfi*COS(Азимут!L284*PI()/180))^2)))*180/PI()+ACOS((_sinfi/(SQRT(_sinfi^2+(_cosfi*COS(Азимут!L284*PI()/180))^2))))*180/PI())</f>
        <v>27.004117046206005</v>
      </c>
      <c r="W284" s="110">
        <f>(-1)*(180*_nn1+(-1)^_nn1*ASIN(-(-1)*SIN(Расчет!D301*PI()/180)/(SQRT(_sinfi^2+(_cosfi*COS(Азимут!M284*PI()/180))^2)))*180/PI()+ACOS((_sinfi/(SQRT(_sinfi^2+(_cosfi*COS(Азимут!M284*PI()/180))^2))))*180/PI())</f>
        <v>27.279360682515517</v>
      </c>
    </row>
    <row r="285" spans="1:23">
      <c r="A285" s="46">
        <f>Расчет!A302</f>
        <v>281</v>
      </c>
      <c r="B285" s="3" t="str">
        <f>Расчет!B302</f>
        <v>Октябрь</v>
      </c>
      <c r="C285" s="31">
        <f>Расчет!C302</f>
        <v>8</v>
      </c>
      <c r="D285" s="116">
        <f>Расчет!U302-Расчет!U302/10</f>
        <v>71.110428945973339</v>
      </c>
      <c r="E285" s="57">
        <f>D285-Расчет!U302/10</f>
        <v>63.209270174198522</v>
      </c>
      <c r="F285" s="57">
        <f>E285-Расчет!U302/10</f>
        <v>55.308111402423705</v>
      </c>
      <c r="G285" s="57">
        <f>F285-Расчет!U302/10</f>
        <v>47.406952630648888</v>
      </c>
      <c r="H285" s="57">
        <f>G285-Расчет!U302/10</f>
        <v>39.505793858874071</v>
      </c>
      <c r="I285" s="57">
        <f>H285-Расчет!U302/10</f>
        <v>31.604635087099254</v>
      </c>
      <c r="J285" s="57">
        <f>I285-Расчет!U302/10</f>
        <v>23.703476315324437</v>
      </c>
      <c r="K285" s="57">
        <f>J285-Расчет!U302/10</f>
        <v>15.802317543549622</v>
      </c>
      <c r="L285" s="57">
        <f>K285-Расчет!U302/10</f>
        <v>7.9011587717748064</v>
      </c>
      <c r="M285" s="117">
        <f>L285-Расчет!U302/10</f>
        <v>-8.8817841970012523E-15</v>
      </c>
      <c r="N285" s="109">
        <f>(-1)*(180*_nn1+(-1)^_nn1*ASIN(-(-1)*SIN(Расчет!D302*PI()/180)/(SQRT(_sinfi^2+(_cosfi*COS(Азимут!D285*PI()/180))^2)))*180/PI()+ACOS((_sinfi/(SQRT(_sinfi^2+(_cosfi*COS(Азимут!D285*PI()/180))^2))))*180/PI())</f>
        <v>4.2047697151507748</v>
      </c>
      <c r="O285" s="73">
        <f>(-1)*(180*_nn1+(-1)^_nn1*ASIN(-(-1)*SIN(Расчет!D302*PI()/180)/(SQRT(_sinfi^2+(_cosfi*COS(Азимут!E285*PI()/180))^2)))*180/PI()+ACOS((_sinfi/(SQRT(_sinfi^2+(_cosfi*COS(Азимут!E285*PI()/180))^2))))*180/PI())</f>
        <v>8.9111540465701466</v>
      </c>
      <c r="P285" s="73">
        <f>(-1)*(180*_nn1+(-1)^_nn1*ASIN(-(-1)*SIN(Расчет!D302*PI()/180)/(SQRT(_sinfi^2+(_cosfi*COS(Азимут!F285*PI()/180))^2)))*180/PI()+ACOS((_sinfi/(SQRT(_sinfi^2+(_cosfi*COS(Азимут!F285*PI()/180))^2))))*180/PI())</f>
        <v>13.150238142283513</v>
      </c>
      <c r="Q285" s="73">
        <f>(-1)*(180*_nn1+(-1)^_nn1*ASIN(-(-1)*SIN(Расчет!D302*PI()/180)/(SQRT(_sinfi^2+(_cosfi*COS(Азимут!G285*PI()/180))^2)))*180/PI()+ACOS((_sinfi/(SQRT(_sinfi^2+(_cosfi*COS(Азимут!G285*PI()/180))^2))))*180/PI())</f>
        <v>16.846973210543126</v>
      </c>
      <c r="R285" s="73">
        <f>(-1)*(180*_nn1+(-1)^_nn1*ASIN(-(-1)*SIN(Расчет!D302*PI()/180)/(SQRT(_sinfi^2+(_cosfi*COS(Азимут!H285*PI()/180))^2)))*180/PI()+ACOS((_sinfi/(SQRT(_sinfi^2+(_cosfi*COS(Азимут!H285*PI()/180))^2))))*180/PI())</f>
        <v>19.964189872579283</v>
      </c>
      <c r="S285" s="73">
        <f>(-1)*(180*_nn1+(-1)^_nn1*ASIN(-(-1)*SIN(Расчет!D302*PI()/180)/(SQRT(_sinfi^2+(_cosfi*COS(Азимут!I285*PI()/180))^2)))*180/PI()+ACOS((_sinfi/(SQRT(_sinfi^2+(_cosfi*COS(Азимут!I285*PI()/180))^2))))*180/PI())</f>
        <v>22.491971782634181</v>
      </c>
      <c r="T285" s="73">
        <f>(-1)*(180*_nn1+(-1)^_nn1*ASIN(-(-1)*SIN(Расчет!D302*PI()/180)/(SQRT(_sinfi^2+(_cosfi*COS(Азимут!J285*PI()/180))^2)))*180/PI()+ACOS((_sinfi/(SQRT(_sinfi^2+(_cosfi*COS(Азимут!J285*PI()/180))^2))))*180/PI())</f>
        <v>24.436581524581271</v>
      </c>
      <c r="U285" s="73">
        <f>(-1)*(180*_nn1+(-1)^_nn1*ASIN(-(-1)*SIN(Расчет!D302*PI()/180)/(SQRT(_sinfi^2+(_cosfi*COS(Азимут!K285*PI()/180))^2)))*180/PI()+ACOS((_sinfi/(SQRT(_sinfi^2+(_cosfi*COS(Азимут!K285*PI()/180))^2))))*180/PI())</f>
        <v>25.811254993844301</v>
      </c>
      <c r="V285" s="73">
        <f>(-1)*(180*_nn1+(-1)^_nn1*ASIN(-(-1)*SIN(Расчет!D302*PI()/180)/(SQRT(_sinfi^2+(_cosfi*COS(Азимут!L285*PI()/180))^2)))*180/PI()+ACOS((_sinfi/(SQRT(_sinfi^2+(_cosfi*COS(Азимут!L285*PI()/180))^2))))*180/PI())</f>
        <v>26.629565852809719</v>
      </c>
      <c r="W285" s="110">
        <f>(-1)*(180*_nn1+(-1)^_nn1*ASIN(-(-1)*SIN(Расчет!D302*PI()/180)/(SQRT(_sinfi^2+(_cosfi*COS(Азимут!M285*PI()/180))^2)))*180/PI()+ACOS((_sinfi/(SQRT(_sinfi^2+(_cosfi*COS(Азимут!M285*PI()/180))^2))))*180/PI())</f>
        <v>26.901181825660814</v>
      </c>
    </row>
    <row r="286" spans="1:23">
      <c r="A286" s="46">
        <f>Расчет!A303</f>
        <v>282</v>
      </c>
      <c r="B286" s="3" t="str">
        <f>Расчет!B303</f>
        <v>Октябрь</v>
      </c>
      <c r="C286" s="31">
        <f>Расчет!C303</f>
        <v>9</v>
      </c>
      <c r="D286" s="116">
        <f>Расчет!U303-Расчет!U303/10</f>
        <v>70.491851422560572</v>
      </c>
      <c r="E286" s="57">
        <f>D286-Расчет!U303/10</f>
        <v>62.659423486720506</v>
      </c>
      <c r="F286" s="57">
        <f>E286-Расчет!U303/10</f>
        <v>54.82699555088044</v>
      </c>
      <c r="G286" s="57">
        <f>F286-Расчет!U303/10</f>
        <v>46.994567615040374</v>
      </c>
      <c r="H286" s="57">
        <f>G286-Расчет!U303/10</f>
        <v>39.162139679200308</v>
      </c>
      <c r="I286" s="57">
        <f>H286-Расчет!U303/10</f>
        <v>31.329711743360246</v>
      </c>
      <c r="J286" s="57">
        <f>I286-Расчет!U303/10</f>
        <v>23.497283807520184</v>
      </c>
      <c r="K286" s="57">
        <f>J286-Расчет!U303/10</f>
        <v>15.664855871680121</v>
      </c>
      <c r="L286" s="57">
        <f>K286-Расчет!U303/10</f>
        <v>7.8324279358400579</v>
      </c>
      <c r="M286" s="117">
        <f>L286-Расчет!U303/10</f>
        <v>0</v>
      </c>
      <c r="N286" s="109">
        <f>(-1)*(180*_nn1+(-1)^_nn1*ASIN(-(-1)*SIN(Расчет!D303*PI()/180)/(SQRT(_sinfi^2+(_cosfi*COS(Азимут!D286*PI()/180))^2)))*180/PI()+ACOS((_sinfi/(SQRT(_sinfi^2+(_cosfi*COS(Азимут!D286*PI()/180))^2))))*180/PI())</f>
        <v>4.1447840970750747</v>
      </c>
      <c r="O286" s="73">
        <f>(-1)*(180*_nn1+(-1)^_nn1*ASIN(-(-1)*SIN(Расчет!D303*PI()/180)/(SQRT(_sinfi^2+(_cosfi*COS(Азимут!E286*PI()/180))^2)))*180/PI()+ACOS((_sinfi/(SQRT(_sinfi^2+(_cosfi*COS(Азимут!E286*PI()/180))^2))))*180/PI())</f>
        <v>8.7887667199153441</v>
      </c>
      <c r="P286" s="73">
        <f>(-1)*(180*_nn1+(-1)^_nn1*ASIN(-(-1)*SIN(Расчет!D303*PI()/180)/(SQRT(_sinfi^2+(_cosfi*COS(Азимут!F286*PI()/180))^2)))*180/PI()+ACOS((_sinfi/(SQRT(_sinfi^2+(_cosfi*COS(Азимут!F286*PI()/180))^2))))*180/PI())</f>
        <v>12.968229922405442</v>
      </c>
      <c r="Q286" s="73">
        <f>(-1)*(180*_nn1+(-1)^_nn1*ASIN(-(-1)*SIN(Расчет!D303*PI()/180)/(SQRT(_sinfi^2+(_cosfi*COS(Азимут!G286*PI()/180))^2)))*180/PI()+ACOS((_sinfi/(SQRT(_sinfi^2+(_cosfi*COS(Азимут!G286*PI()/180))^2))))*180/PI())</f>
        <v>16.611735909902904</v>
      </c>
      <c r="R286" s="73">
        <f>(-1)*(180*_nn1+(-1)^_nn1*ASIN(-(-1)*SIN(Расчет!D303*PI()/180)/(SQRT(_sinfi^2+(_cosfi*COS(Азимут!H286*PI()/180))^2)))*180/PI()+ACOS((_sinfi/(SQRT(_sinfi^2+(_cosfi*COS(Азимут!H286*PI()/180))^2))))*180/PI())</f>
        <v>19.684062695741034</v>
      </c>
      <c r="S286" s="73">
        <f>(-1)*(180*_nn1+(-1)^_nn1*ASIN(-(-1)*SIN(Расчет!D303*PI()/180)/(SQRT(_sinfi^2+(_cosfi*COS(Азимут!I286*PI()/180))^2)))*180/PI()+ACOS((_sinfi/(SQRT(_sinfi^2+(_cosfi*COS(Азимут!I286*PI()/180))^2))))*180/PI())</f>
        <v>22.175940437514441</v>
      </c>
      <c r="T286" s="73">
        <f>(-1)*(180*_nn1+(-1)^_nn1*ASIN(-(-1)*SIN(Расчет!D303*PI()/180)/(SQRT(_sinfi^2+(_cosfi*COS(Азимут!J286*PI()/180))^2)))*180/PI()+ACOS((_sinfi/(SQRT(_sinfi^2+(_cosfi*COS(Азимут!J286*PI()/180))^2))))*180/PI())</f>
        <v>24.093477419024026</v>
      </c>
      <c r="U286" s="73">
        <f>(-1)*(180*_nn1+(-1)^_nn1*ASIN(-(-1)*SIN(Расчет!D303*PI()/180)/(SQRT(_sinfi^2+(_cosfi*COS(Азимут!K286*PI()/180))^2)))*180/PI()+ACOS((_sinfi/(SQRT(_sinfi^2+(_cosfi*COS(Азимут!K286*PI()/180))^2))))*180/PI())</f>
        <v>25.449397938460265</v>
      </c>
      <c r="V286" s="73">
        <f>(-1)*(180*_nn1+(-1)^_nn1*ASIN(-(-1)*SIN(Расчет!D303*PI()/180)/(SQRT(_sinfi^2+(_cosfi*COS(Азимут!L286*PI()/180))^2)))*180/PI()+ACOS((_sinfi/(SQRT(_sinfi^2+(_cosfi*COS(Азимут!L286*PI()/180))^2))))*180/PI())</f>
        <v>26.256723913357774</v>
      </c>
      <c r="W286" s="110">
        <f>(-1)*(180*_nn1+(-1)^_nn1*ASIN(-(-1)*SIN(Расчет!D303*PI()/180)/(SQRT(_sinfi^2+(_cosfi*COS(Азимут!M286*PI()/180))^2)))*180/PI()+ACOS((_sinfi/(SQRT(_sinfi^2+(_cosfi*COS(Азимут!M286*PI()/180))^2))))*180/PI())</f>
        <v>26.524725778528421</v>
      </c>
    </row>
    <row r="287" spans="1:23">
      <c r="A287" s="46">
        <f>Расчет!A304</f>
        <v>283</v>
      </c>
      <c r="B287" s="3" t="str">
        <f>Расчет!B304</f>
        <v>Октябрь</v>
      </c>
      <c r="C287" s="31">
        <f>Расчет!C304</f>
        <v>10</v>
      </c>
      <c r="D287" s="116">
        <f>Расчет!U304-Расчет!U304/10</f>
        <v>69.875250545806182</v>
      </c>
      <c r="E287" s="57">
        <f>D287-Расчет!U304/10</f>
        <v>62.111333818494387</v>
      </c>
      <c r="F287" s="57">
        <f>E287-Расчет!U304/10</f>
        <v>54.347417091182592</v>
      </c>
      <c r="G287" s="57">
        <f>F287-Расчет!U304/10</f>
        <v>46.583500363870797</v>
      </c>
      <c r="H287" s="57">
        <f>G287-Расчет!U304/10</f>
        <v>38.819583636559003</v>
      </c>
      <c r="I287" s="57">
        <f>H287-Расчет!U304/10</f>
        <v>31.055666909247204</v>
      </c>
      <c r="J287" s="57">
        <f>I287-Расчет!U304/10</f>
        <v>23.291750181935406</v>
      </c>
      <c r="K287" s="57">
        <f>J287-Расчет!U304/10</f>
        <v>15.527833454623607</v>
      </c>
      <c r="L287" s="57">
        <f>K287-Расчет!U304/10</f>
        <v>7.7639167273118099</v>
      </c>
      <c r="M287" s="117">
        <f>L287-Расчет!U304/10</f>
        <v>1.2434497875801753E-14</v>
      </c>
      <c r="N287" s="109">
        <f>(-1)*(180*_nn1+(-1)^_nn1*ASIN(-(-1)*SIN(Расчет!D304*PI()/180)/(SQRT(_sinfi^2+(_cosfi*COS(Азимут!D287*PI()/180))^2)))*180/PI()+ACOS((_sinfi/(SQRT(_sinfi^2+(_cosfi*COS(Азимут!D287*PI()/180))^2))))*180/PI())</f>
        <v>4.0846749178119808</v>
      </c>
      <c r="O287" s="73">
        <f>(-1)*(180*_nn1+(-1)^_nn1*ASIN(-(-1)*SIN(Расчет!D304*PI()/180)/(SQRT(_sinfi^2+(_cosfi*COS(Азимут!E287*PI()/180))^2)))*180/PI()+ACOS((_sinfi/(SQRT(_sinfi^2+(_cosfi*COS(Азимут!E287*PI()/180))^2))))*180/PI())</f>
        <v>8.6664716298560336</v>
      </c>
      <c r="P287" s="73">
        <f>(-1)*(180*_nn1+(-1)^_nn1*ASIN(-(-1)*SIN(Расчет!D304*PI()/180)/(SQRT(_sinfi^2+(_cosfi*COS(Азимут!F287*PI()/180))^2)))*180/PI()+ACOS((_sinfi/(SQRT(_sinfi^2+(_cosfi*COS(Азимут!F287*PI()/180))^2))))*180/PI())</f>
        <v>12.786697851703622</v>
      </c>
      <c r="Q287" s="73">
        <f>(-1)*(180*_nn1+(-1)^_nn1*ASIN(-(-1)*SIN(Расчет!D304*PI()/180)/(SQRT(_sinfi^2+(_cosfi*COS(Азимут!G287*PI()/180))^2)))*180/PI()+ACOS((_sinfi/(SQRT(_sinfi^2+(_cosfi*COS(Азимут!G287*PI()/180))^2))))*180/PI())</f>
        <v>16.377383922122817</v>
      </c>
      <c r="R287" s="73">
        <f>(-1)*(180*_nn1+(-1)^_nn1*ASIN(-(-1)*SIN(Расчет!D304*PI()/180)/(SQRT(_sinfi^2+(_cosfi*COS(Азимут!H287*PI()/180))^2)))*180/PI()+ACOS((_sinfi/(SQRT(_sinfi^2+(_cosfi*COS(Азимут!H287*PI()/180))^2))))*180/PI())</f>
        <v>19.405169885512862</v>
      </c>
      <c r="S287" s="73">
        <f>(-1)*(180*_nn1+(-1)^_nn1*ASIN(-(-1)*SIN(Расчет!D304*PI()/180)/(SQRT(_sinfi^2+(_cosfi*COS(Азимут!I287*PI()/180))^2)))*180/PI()+ACOS((_sinfi/(SQRT(_sinfi^2+(_cosfi*COS(Азимут!I287*PI()/180))^2))))*180/PI())</f>
        <v>21.861400676474858</v>
      </c>
      <c r="T287" s="73">
        <f>(-1)*(180*_nn1+(-1)^_nn1*ASIN(-(-1)*SIN(Расчет!D304*PI()/180)/(SQRT(_sinfi^2+(_cosfi*COS(Азимут!J287*PI()/180))^2)))*180/PI()+ACOS((_sinfi/(SQRT(_sinfi^2+(_cosfi*COS(Азимут!J287*PI()/180))^2))))*180/PI())</f>
        <v>23.752033393374433</v>
      </c>
      <c r="U287" s="73">
        <f>(-1)*(180*_nn1+(-1)^_nn1*ASIN(-(-1)*SIN(Расчет!D304*PI()/180)/(SQRT(_sinfi^2+(_cosfi*COS(Азимут!K287*PI()/180))^2)))*180/PI()+ACOS((_sinfi/(SQRT(_sinfi^2+(_cosfi*COS(Азимут!K287*PI()/180))^2))))*180/PI())</f>
        <v>25.089299463377728</v>
      </c>
      <c r="V287" s="73">
        <f>(-1)*(180*_nn1+(-1)^_nn1*ASIN(-(-1)*SIN(Расчет!D304*PI()/180)/(SQRT(_sinfi^2+(_cosfi*COS(Азимут!L287*PI()/180))^2)))*180/PI()+ACOS((_sinfi/(SQRT(_sinfi^2+(_cosfi*COS(Азимут!L287*PI()/180))^2))))*180/PI())</f>
        <v>25.885689724683061</v>
      </c>
      <c r="W287" s="110">
        <f>(-1)*(180*_nn1+(-1)^_nn1*ASIN(-(-1)*SIN(Расчет!D304*PI()/180)/(SQRT(_sinfi^2+(_cosfi*COS(Азимут!M287*PI()/180))^2)))*180/PI()+ACOS((_sinfi/(SQRT(_sinfi^2+(_cosfi*COS(Азимут!M287*PI()/180))^2))))*180/PI())</f>
        <v>26.150092114946631</v>
      </c>
    </row>
    <row r="288" spans="1:23">
      <c r="A288" s="46">
        <f>Расчет!A305</f>
        <v>284</v>
      </c>
      <c r="B288" s="3" t="str">
        <f>Расчет!B305</f>
        <v>Октябрь</v>
      </c>
      <c r="C288" s="31">
        <f>Расчет!C305</f>
        <v>11</v>
      </c>
      <c r="D288" s="116">
        <f>Расчет!U305-Расчет!U305/10</f>
        <v>69.260736396450525</v>
      </c>
      <c r="E288" s="57">
        <f>D288-Расчет!U305/10</f>
        <v>61.565099019067134</v>
      </c>
      <c r="F288" s="57">
        <f>E288-Расчет!U305/10</f>
        <v>53.869461641683742</v>
      </c>
      <c r="G288" s="57">
        <f>F288-Расчет!U305/10</f>
        <v>46.17382426430035</v>
      </c>
      <c r="H288" s="57">
        <f>G288-Расчет!U305/10</f>
        <v>38.478186886916959</v>
      </c>
      <c r="I288" s="57">
        <f>H288-Расчет!U305/10</f>
        <v>30.782549509533567</v>
      </c>
      <c r="J288" s="57">
        <f>I288-Расчет!U305/10</f>
        <v>23.086912132150175</v>
      </c>
      <c r="K288" s="57">
        <f>J288-Расчет!U305/10</f>
        <v>15.391274754766783</v>
      </c>
      <c r="L288" s="57">
        <f>K288-Расчет!U305/10</f>
        <v>7.6956373773833917</v>
      </c>
      <c r="M288" s="117">
        <f>L288-Расчет!U305/10</f>
        <v>0</v>
      </c>
      <c r="N288" s="109">
        <f>(-1)*(180*_nn1+(-1)^_nn1*ASIN(-(-1)*SIN(Расчет!D305*PI()/180)/(SQRT(_sinfi^2+(_cosfi*COS(Азимут!D288*PI()/180))^2)))*180/PI()+ACOS((_sinfi/(SQRT(_sinfi^2+(_cosfi*COS(Азимут!D288*PI()/180))^2))))*180/PI())</f>
        <v>4.0244734942775153</v>
      </c>
      <c r="O288" s="73">
        <f>(-1)*(180*_nn1+(-1)^_nn1*ASIN(-(-1)*SIN(Расчет!D305*PI()/180)/(SQRT(_sinfi^2+(_cosfi*COS(Азимут!E288*PI()/180))^2)))*180/PI()+ACOS((_sinfi/(SQRT(_sinfi^2+(_cosfi*COS(Азимут!E288*PI()/180))^2))))*180/PI())</f>
        <v>8.5443209451801749</v>
      </c>
      <c r="P288" s="73">
        <f>(-1)*(180*_nn1+(-1)^_nn1*ASIN(-(-1)*SIN(Расчет!D305*PI()/180)/(SQRT(_sinfi^2+(_cosfi*COS(Азимут!F288*PI()/180))^2)))*180/PI()+ACOS((_sinfi/(SQRT(_sinfi^2+(_cosfi*COS(Азимут!F288*PI()/180))^2))))*180/PI())</f>
        <v>12.605706636104173</v>
      </c>
      <c r="Q288" s="73">
        <f>(-1)*(180*_nn1+(-1)^_nn1*ASIN(-(-1)*SIN(Расчет!D305*PI()/180)/(SQRT(_sinfi^2+(_cosfi*COS(Азимут!G288*PI()/180))^2)))*180/PI()+ACOS((_sinfi/(SQRT(_sinfi^2+(_cosfi*COS(Азимут!G288*PI()/180))^2))))*180/PI())</f>
        <v>16.143990000440539</v>
      </c>
      <c r="R288" s="73">
        <f>(-1)*(180*_nn1+(-1)^_nn1*ASIN(-(-1)*SIN(Расчет!D305*PI()/180)/(SQRT(_sinfi^2+(_cosfi*COS(Азимут!H288*PI()/180))^2)))*180/PI()+ACOS((_sinfi/(SQRT(_sinfi^2+(_cosfi*COS(Азимут!H288*PI()/180))^2))))*180/PI())</f>
        <v>19.127590639547407</v>
      </c>
      <c r="S288" s="73">
        <f>(-1)*(180*_nn1+(-1)^_nn1*ASIN(-(-1)*SIN(Расчет!D305*PI()/180)/(SQRT(_sinfi^2+(_cosfi*COS(Азимут!I288*PI()/180))^2)))*180/PI()+ACOS((_sinfi/(SQRT(_sinfi^2+(_cosfi*COS(Азимут!I288*PI()/180))^2))))*180/PI())</f>
        <v>21.548437751698742</v>
      </c>
      <c r="T288" s="73">
        <f>(-1)*(180*_nn1+(-1)^_nn1*ASIN(-(-1)*SIN(Расчет!D305*PI()/180)/(SQRT(_sinfi^2+(_cosfi*COS(Азимут!J288*PI()/180))^2)))*180/PI()+ACOS((_sinfi/(SQRT(_sinfi^2+(_cosfi*COS(Азимут!J288*PI()/180))^2))))*180/PI())</f>
        <v>23.41234034423843</v>
      </c>
      <c r="U288" s="73">
        <f>(-1)*(180*_nn1+(-1)^_nn1*ASIN(-(-1)*SIN(Расчет!D305*PI()/180)/(SQRT(_sinfi^2+(_cosfi*COS(Азимут!K288*PI()/180))^2)))*180/PI()+ACOS((_sinfi/(SQRT(_sinfi^2+(_cosfi*COS(Азимут!K288*PI()/180))^2))))*180/PI())</f>
        <v>24.731055136820629</v>
      </c>
      <c r="V288" s="73">
        <f>(-1)*(180*_nn1+(-1)^_nn1*ASIN(-(-1)*SIN(Расчет!D305*PI()/180)/(SQRT(_sinfi^2+(_cosfi*COS(Азимут!L288*PI()/180))^2)))*180/PI()+ACOS((_sinfi/(SQRT(_sinfi^2+(_cosfi*COS(Азимут!L288*PI()/180))^2))))*180/PI())</f>
        <v>25.516561940651371</v>
      </c>
      <c r="W288" s="110">
        <f>(-1)*(180*_nn1+(-1)^_nn1*ASIN(-(-1)*SIN(Расчет!D305*PI()/180)/(SQRT(_sinfi^2+(_cosfi*COS(Азимут!M288*PI()/180))^2)))*180/PI()+ACOS((_sinfi/(SQRT(_sinfi^2+(_cosfi*COS(Азимут!M288*PI()/180))^2))))*180/PI())</f>
        <v>25.777380566177044</v>
      </c>
    </row>
    <row r="289" spans="1:23">
      <c r="A289" s="46">
        <f>Расчет!A306</f>
        <v>285</v>
      </c>
      <c r="B289" s="3" t="str">
        <f>Расчет!B306</f>
        <v>Октябрь</v>
      </c>
      <c r="C289" s="31">
        <f>Расчет!C306</f>
        <v>12</v>
      </c>
      <c r="D289" s="116">
        <f>Расчет!U306-Расчет!U306/10</f>
        <v>68.648421080190872</v>
      </c>
      <c r="E289" s="57">
        <f>D289-Расчет!U306/10</f>
        <v>61.020818737947444</v>
      </c>
      <c r="F289" s="57">
        <f>E289-Расчет!U306/10</f>
        <v>53.393216395704016</v>
      </c>
      <c r="G289" s="57">
        <f>F289-Расчет!U306/10</f>
        <v>45.765614053460588</v>
      </c>
      <c r="H289" s="57">
        <f>G289-Расчет!U306/10</f>
        <v>38.13801171121716</v>
      </c>
      <c r="I289" s="57">
        <f>H289-Расчет!U306/10</f>
        <v>30.510409368973729</v>
      </c>
      <c r="J289" s="57">
        <f>I289-Расчет!U306/10</f>
        <v>22.882807026730298</v>
      </c>
      <c r="K289" s="57">
        <f>J289-Расчет!U306/10</f>
        <v>15.255204684486866</v>
      </c>
      <c r="L289" s="57">
        <f>K289-Расчет!U306/10</f>
        <v>7.6276023422434358</v>
      </c>
      <c r="M289" s="117">
        <f>L289-Расчет!U306/10</f>
        <v>0</v>
      </c>
      <c r="N289" s="109">
        <f>(-1)*(180*_nn1+(-1)^_nn1*ASIN(-(-1)*SIN(Расчет!D306*PI()/180)/(SQRT(_sinfi^2+(_cosfi*COS(Азимут!D289*PI()/180))^2)))*180/PI()+ACOS((_sinfi/(SQRT(_sinfi^2+(_cosfi*COS(Азимут!D289*PI()/180))^2))))*180/PI())</f>
        <v>3.9642111427683346</v>
      </c>
      <c r="O289" s="73">
        <f>(-1)*(180*_nn1+(-1)^_nn1*ASIN(-(-1)*SIN(Расчет!D306*PI()/180)/(SQRT(_sinfi^2+(_cosfi*COS(Азимут!E289*PI()/180))^2)))*180/PI()+ACOS((_sinfi/(SQRT(_sinfi^2+(_cosfi*COS(Азимут!E289*PI()/180))^2))))*180/PI())</f>
        <v>8.4223667465231244</v>
      </c>
      <c r="P289" s="73">
        <f>(-1)*(180*_nn1+(-1)^_nn1*ASIN(-(-1)*SIN(Расчет!D306*PI()/180)/(SQRT(_sinfi^2+(_cosfi*COS(Азимут!F289*PI()/180))^2)))*180/PI()+ACOS((_sinfi/(SQRT(_sinfi^2+(_cosfi*COS(Азимут!F289*PI()/180))^2))))*180/PI())</f>
        <v>12.425320891133993</v>
      </c>
      <c r="Q289" s="73">
        <f>(-1)*(180*_nn1+(-1)^_nn1*ASIN(-(-1)*SIN(Расчет!D306*PI()/180)/(SQRT(_sinfi^2+(_cosfi*COS(Азимут!G289*PI()/180))^2)))*180/PI()+ACOS((_sinfi/(SQRT(_sinfi^2+(_cosfi*COS(Азимут!G289*PI()/180))^2))))*180/PI())</f>
        <v>15.911626877979984</v>
      </c>
      <c r="R289" s="73">
        <f>(-1)*(180*_nn1+(-1)^_nn1*ASIN(-(-1)*SIN(Расчет!D306*PI()/180)/(SQRT(_sinfi^2+(_cosfi*COS(Азимут!H289*PI()/180))^2)))*180/PI()+ACOS((_sinfi/(SQRT(_sinfi^2+(_cosfi*COS(Азимут!H289*PI()/180))^2))))*180/PI())</f>
        <v>18.851404216266019</v>
      </c>
      <c r="S289" s="73">
        <f>(-1)*(180*_nn1+(-1)^_nn1*ASIN(-(-1)*SIN(Расчет!D306*PI()/180)/(SQRT(_sinfi^2+(_cosfi*COS(Азимут!I289*PI()/180))^2)))*180/PI()+ACOS((_sinfi/(SQRT(_sinfi^2+(_cosfi*COS(Азимут!I289*PI()/180))^2))))*180/PI())</f>
        <v>21.237137032236063</v>
      </c>
      <c r="T289" s="73">
        <f>(-1)*(180*_nn1+(-1)^_nn1*ASIN(-(-1)*SIN(Расчет!D306*PI()/180)/(SQRT(_sinfi^2+(_cosfi*COS(Азимут!J289*PI()/180))^2)))*180/PI()+ACOS((_sinfi/(SQRT(_sinfi^2+(_cosfi*COS(Азимут!J289*PI()/180))^2))))*180/PI())</f>
        <v>23.074489313090112</v>
      </c>
      <c r="U289" s="73">
        <f>(-1)*(180*_nn1+(-1)^_nn1*ASIN(-(-1)*SIN(Расчет!D306*PI()/180)/(SQRT(_sinfi^2+(_cosfi*COS(Азимут!K289*PI()/180))^2)))*180/PI()+ACOS((_sinfi/(SQRT(_sinfi^2+(_cosfi*COS(Азимут!K289*PI()/180))^2))))*180/PI())</f>
        <v>24.374760682030654</v>
      </c>
      <c r="V289" s="73">
        <f>(-1)*(180*_nn1+(-1)^_nn1*ASIN(-(-1)*SIN(Расчет!D306*PI()/180)/(SQRT(_sinfi^2+(_cosfi*COS(Азимут!L289*PI()/180))^2)))*180/PI()+ACOS((_sinfi/(SQRT(_sinfi^2+(_cosfi*COS(Азимут!L289*PI()/180))^2))))*180/PI())</f>
        <v>25.149439372523005</v>
      </c>
      <c r="W289" s="110">
        <f>(-1)*(180*_nn1+(-1)^_nn1*ASIN(-(-1)*SIN(Расчет!D306*PI()/180)/(SQRT(_sinfi^2+(_cosfi*COS(Азимут!M289*PI()/180))^2)))*180/PI()+ACOS((_sinfi/(SQRT(_sinfi^2+(_cosfi*COS(Азимут!M289*PI()/180))^2))))*180/PI())</f>
        <v>25.406691021117325</v>
      </c>
    </row>
    <row r="290" spans="1:23">
      <c r="A290" s="46">
        <f>Расчет!A307</f>
        <v>286</v>
      </c>
      <c r="B290" s="3" t="str">
        <f>Расчет!B307</f>
        <v>Октябрь</v>
      </c>
      <c r="C290" s="31">
        <f>Расчет!C307</f>
        <v>13</v>
      </c>
      <c r="D290" s="116">
        <f>Расчет!U307-Расчет!U307/10</f>
        <v>68.038418838653044</v>
      </c>
      <c r="E290" s="57">
        <f>D290-Расчет!U307/10</f>
        <v>60.478594523247153</v>
      </c>
      <c r="F290" s="57">
        <f>E290-Расчет!U307/10</f>
        <v>52.918770207841263</v>
      </c>
      <c r="G290" s="57">
        <f>F290-Расчет!U307/10</f>
        <v>45.358945892435372</v>
      </c>
      <c r="H290" s="57">
        <f>G290-Расчет!U307/10</f>
        <v>37.799121577029482</v>
      </c>
      <c r="I290" s="57">
        <f>H290-Расчет!U307/10</f>
        <v>30.239297261623587</v>
      </c>
      <c r="J290" s="57">
        <f>I290-Расчет!U307/10</f>
        <v>22.679472946217693</v>
      </c>
      <c r="K290" s="57">
        <f>J290-Расчет!U307/10</f>
        <v>15.119648630811799</v>
      </c>
      <c r="L290" s="57">
        <f>K290-Расчет!U307/10</f>
        <v>7.5598243154059057</v>
      </c>
      <c r="M290" s="117">
        <f>L290-Расчет!U307/10</f>
        <v>1.2434497875801753E-14</v>
      </c>
      <c r="N290" s="109">
        <f>(-1)*(180*_nn1+(-1)^_nn1*ASIN(-(-1)*SIN(Расчет!D307*PI()/180)/(SQRT(_sinfi^2+(_cosfi*COS(Азимут!D290*PI()/180))^2)))*180/PI()+ACOS((_sinfi/(SQRT(_sinfi^2+(_cosfi*COS(Азимут!D290*PI()/180))^2))))*180/PI())</f>
        <v>3.9039191657773245</v>
      </c>
      <c r="O290" s="73">
        <f>(-1)*(180*_nn1+(-1)^_nn1*ASIN(-(-1)*SIN(Расчет!D307*PI()/180)/(SQRT(_sinfi^2+(_cosfi*COS(Азимут!E290*PI()/180))^2)))*180/PI()+ACOS((_sinfi/(SQRT(_sinfi^2+(_cosfi*COS(Азимут!E290*PI()/180))^2))))*180/PI())</f>
        <v>8.3006610151980169</v>
      </c>
      <c r="P290" s="73">
        <f>(-1)*(180*_nn1+(-1)^_nn1*ASIN(-(-1)*SIN(Расчет!D307*PI()/180)/(SQRT(_sinfi^2+(_cosfi*COS(Азимут!F290*PI()/180))^2)))*180/PI()+ACOS((_sinfi/(SQRT(_sinfi^2+(_cosfi*COS(Азимут!F290*PI()/180))^2))))*180/PI())</f>
        <v>12.245605135965519</v>
      </c>
      <c r="Q290" s="73">
        <f>(-1)*(180*_nn1+(-1)^_nn1*ASIN(-(-1)*SIN(Расчет!D307*PI()/180)/(SQRT(_sinfi^2+(_cosfi*COS(Азимут!G290*PI()/180))^2)))*180/PI()+ACOS((_sinfi/(SQRT(_sinfi^2+(_cosfi*COS(Азимут!G290*PI()/180))^2))))*180/PI())</f>
        <v>15.680367265206058</v>
      </c>
      <c r="R290" s="73">
        <f>(-1)*(180*_nn1+(-1)^_nn1*ASIN(-(-1)*SIN(Расчет!D307*PI()/180)/(SQRT(_sinfi^2+(_cosfi*COS(Азимут!H290*PI()/180))^2)))*180/PI()+ACOS((_sinfi/(SQRT(_sinfi^2+(_cosfi*COS(Азимут!H290*PI()/180))^2))))*180/PI())</f>
        <v>18.576689933893391</v>
      </c>
      <c r="S290" s="73">
        <f>(-1)*(180*_nn1+(-1)^_nn1*ASIN(-(-1)*SIN(Расчет!D307*PI()/180)/(SQRT(_sinfi^2+(_cosfi*COS(Азимут!I290*PI()/180))^2)))*180/PI()+ACOS((_sinfi/(SQRT(_sinfi^2+(_cosfi*COS(Азимут!I290*PI()/180))^2))))*180/PI())</f>
        <v>20.927584003638941</v>
      </c>
      <c r="T290" s="73">
        <f>(-1)*(180*_nn1+(-1)^_nn1*ASIN(-(-1)*SIN(Расчет!D307*PI()/180)/(SQRT(_sinfi^2+(_cosfi*COS(Азимут!J290*PI()/180))^2)))*180/PI()+ACOS((_sinfi/(SQRT(_sinfi^2+(_cosfi*COS(Азимут!J290*PI()/180))^2))))*180/PI())</f>
        <v>22.738571485950473</v>
      </c>
      <c r="U290" s="73">
        <f>(-1)*(180*_nn1+(-1)^_nn1*ASIN(-(-1)*SIN(Расчет!D307*PI()/180)/(SQRT(_sinfi^2+(_cosfi*COS(Азимут!K290*PI()/180))^2)))*180/PI()+ACOS((_sinfi/(SQRT(_sinfi^2+(_cosfi*COS(Азимут!K290*PI()/180))^2))))*180/PI())</f>
        <v>24.020511976653125</v>
      </c>
      <c r="V290" s="73">
        <f>(-1)*(180*_nn1+(-1)^_nn1*ASIN(-(-1)*SIN(Расчет!D307*PI()/180)/(SQRT(_sinfi^2+(_cosfi*COS(Азимут!L290*PI()/180))^2)))*180/PI()+ACOS((_sinfi/(SQRT(_sinfi^2+(_cosfi*COS(Азимут!L290*PI()/180))^2))))*180/PI())</f>
        <v>24.784420987980297</v>
      </c>
      <c r="W290" s="110">
        <f>(-1)*(180*_nn1+(-1)^_nn1*ASIN(-(-1)*SIN(Расчет!D307*PI()/180)/(SQRT(_sinfi^2+(_cosfi*COS(Азимут!M290*PI()/180))^2)))*180/PI()+ACOS((_sinfi/(SQRT(_sinfi^2+(_cosfi*COS(Азимут!M290*PI()/180))^2))))*180/PI())</f>
        <v>25.038123525171954</v>
      </c>
    </row>
    <row r="291" spans="1:23">
      <c r="A291" s="46">
        <f>Расчет!A308</f>
        <v>287</v>
      </c>
      <c r="B291" s="3" t="str">
        <f>Расчет!B308</f>
        <v>Октябрь</v>
      </c>
      <c r="C291" s="31">
        <f>Расчет!C308</f>
        <v>14</v>
      </c>
      <c r="D291" s="116">
        <f>Расчет!U308-Расчет!U308/10</f>
        <v>67.430846161362922</v>
      </c>
      <c r="E291" s="57">
        <f>D291-Расчет!U308/10</f>
        <v>59.938529921211483</v>
      </c>
      <c r="F291" s="57">
        <f>E291-Расчет!U308/10</f>
        <v>52.446213681060044</v>
      </c>
      <c r="G291" s="57">
        <f>F291-Расчет!U308/10</f>
        <v>44.953897440908605</v>
      </c>
      <c r="H291" s="57">
        <f>G291-Расчет!U308/10</f>
        <v>37.461581200757166</v>
      </c>
      <c r="I291" s="57">
        <f>H291-Расчет!U308/10</f>
        <v>29.969264960605731</v>
      </c>
      <c r="J291" s="57">
        <f>I291-Расчет!U308/10</f>
        <v>22.476948720454295</v>
      </c>
      <c r="K291" s="57">
        <f>J291-Расчет!U308/10</f>
        <v>14.98463248030286</v>
      </c>
      <c r="L291" s="57">
        <f>K291-Расчет!U308/10</f>
        <v>7.4923162401514238</v>
      </c>
      <c r="M291" s="117">
        <f>L291-Расчет!U308/10</f>
        <v>-1.2434497875801753E-14</v>
      </c>
      <c r="N291" s="109">
        <f>(-1)*(180*_nn1+(-1)^_nn1*ASIN(-(-1)*SIN(Расчет!D308*PI()/180)/(SQRT(_sinfi^2+(_cosfi*COS(Азимут!D291*PI()/180))^2)))*180/PI()+ACOS((_sinfi/(SQRT(_sinfi^2+(_cosfi*COS(Азимут!D291*PI()/180))^2))))*180/PI())</f>
        <v>3.8436288390201412</v>
      </c>
      <c r="O291" s="73">
        <f>(-1)*(180*_nn1+(-1)^_nn1*ASIN(-(-1)*SIN(Расчет!D308*PI()/180)/(SQRT(_sinfi^2+(_cosfi*COS(Азимут!E291*PI()/180))^2)))*180/PI()+ACOS((_sinfi/(SQRT(_sinfi^2+(_cosfi*COS(Азимут!E291*PI()/180))^2))))*180/PI())</f>
        <v>8.1792556220564165</v>
      </c>
      <c r="P291" s="73">
        <f>(-1)*(180*_nn1+(-1)^_nn1*ASIN(-(-1)*SIN(Расчет!D308*PI()/180)/(SQRT(_sinfi^2+(_cosfi*COS(Азимут!F291*PI()/180))^2)))*180/PI()+ACOS((_sinfi/(SQRT(_sinfi^2+(_cosfi*COS(Азимут!F291*PI()/180))^2))))*180/PI())</f>
        <v>12.066623787048513</v>
      </c>
      <c r="Q291" s="73">
        <f>(-1)*(180*_nn1+(-1)^_nn1*ASIN(-(-1)*SIN(Расчет!D308*PI()/180)/(SQRT(_sinfi^2+(_cosfi*COS(Азимут!G291*PI()/180))^2)))*180/PI()+ACOS((_sinfi/(SQRT(_sinfi^2+(_cosfi*COS(Азимут!G291*PI()/180))^2))))*180/PI())</f>
        <v>15.450283846558193</v>
      </c>
      <c r="R291" s="73">
        <f>(-1)*(180*_nn1+(-1)^_nn1*ASIN(-(-1)*SIN(Расчет!D308*PI()/180)/(SQRT(_sinfi^2+(_cosfi*COS(Азимут!H291*PI()/180))^2)))*180/PI()+ACOS((_sinfi/(SQRT(_sinfi^2+(_cosfi*COS(Азимут!H291*PI()/180))^2))))*180/PI())</f>
        <v>18.303527168386125</v>
      </c>
      <c r="S291" s="73">
        <f>(-1)*(180*_nn1+(-1)^_nn1*ASIN(-(-1)*SIN(Расчет!D308*PI()/180)/(SQRT(_sinfi^2+(_cosfi*COS(Азимут!I291*PI()/180))^2)))*180/PI()+ACOS((_sinfi/(SQRT(_sinfi^2+(_cosfi*COS(Азимут!I291*PI()/180))^2))))*180/PI())</f>
        <v>20.619864266318189</v>
      </c>
      <c r="T291" s="73">
        <f>(-1)*(180*_nn1+(-1)^_nn1*ASIN(-(-1)*SIN(Расчет!D308*PI()/180)/(SQRT(_sinfi^2+(_cosfi*COS(Азимут!J291*PI()/180))^2)))*180/PI()+ACOS((_sinfi/(SQRT(_sinfi^2+(_cosfi*COS(Азимут!J291*PI()/180))^2))))*180/PI())</f>
        <v>22.40467819169794</v>
      </c>
      <c r="U291" s="73">
        <f>(-1)*(180*_nn1+(-1)^_nn1*ASIN(-(-1)*SIN(Расчет!D308*PI()/180)/(SQRT(_sinfi^2+(_cosfi*COS(Азимут!K291*PI()/180))^2)))*180/PI()+ACOS((_sinfi/(SQRT(_sinfi^2+(_cosfi*COS(Азимут!K291*PI()/180))^2))))*180/PI())</f>
        <v>23.6684050507221</v>
      </c>
      <c r="V291" s="73">
        <f>(-1)*(180*_nn1+(-1)^_nn1*ASIN(-(-1)*SIN(Расчет!D308*PI()/180)/(SQRT(_sinfi^2+(_cosfi*COS(Азимут!L291*PI()/180))^2)))*180/PI()+ACOS((_sinfi/(SQRT(_sinfi^2+(_cosfi*COS(Азимут!L291*PI()/180))^2))))*180/PI())</f>
        <v>24.421605908749541</v>
      </c>
      <c r="W291" s="110">
        <f>(-1)*(180*_nn1+(-1)^_nn1*ASIN(-(-1)*SIN(Расчет!D308*PI()/180)/(SQRT(_sinfi^2+(_cosfi*COS(Азимут!M291*PI()/180))^2)))*180/PI()+ACOS((_sinfi/(SQRT(_sinfi^2+(_cosfi*COS(Азимут!M291*PI()/180))^2))))*180/PI())</f>
        <v>24.671778277718374</v>
      </c>
    </row>
    <row r="292" spans="1:23">
      <c r="A292" s="46">
        <f>Расчет!A309</f>
        <v>288</v>
      </c>
      <c r="B292" s="3" t="str">
        <f>Расчет!B309</f>
        <v>Октябрь</v>
      </c>
      <c r="C292" s="31">
        <f>Расчет!C309</f>
        <v>15</v>
      </c>
      <c r="D292" s="116">
        <f>Расчет!U309-Расчет!U309/10</f>
        <v>66.825821898654681</v>
      </c>
      <c r="E292" s="57">
        <f>D292-Расчет!U309/10</f>
        <v>59.400730576581935</v>
      </c>
      <c r="F292" s="57">
        <f>E292-Расчет!U309/10</f>
        <v>51.97563925450919</v>
      </c>
      <c r="G292" s="57">
        <f>F292-Расчет!U309/10</f>
        <v>44.550547932436444</v>
      </c>
      <c r="H292" s="57">
        <f>G292-Расчет!U309/10</f>
        <v>37.125456610363699</v>
      </c>
      <c r="I292" s="57">
        <f>H292-Расчет!U309/10</f>
        <v>29.700365288290957</v>
      </c>
      <c r="J292" s="57">
        <f>I292-Расчет!U309/10</f>
        <v>22.275273966218215</v>
      </c>
      <c r="K292" s="57">
        <f>J292-Расчет!U309/10</f>
        <v>14.850182644145473</v>
      </c>
      <c r="L292" s="57">
        <f>K292-Расчет!U309/10</f>
        <v>7.4250913220727304</v>
      </c>
      <c r="M292" s="117">
        <f>L292-Расчет!U309/10</f>
        <v>-1.2434497875801753E-14</v>
      </c>
      <c r="N292" s="109">
        <f>(-1)*(180*_nn1+(-1)^_nn1*ASIN(-(-1)*SIN(Расчет!D309*PI()/180)/(SQRT(_sinfi^2+(_cosfi*COS(Азимут!D292*PI()/180))^2)))*180/PI()+ACOS((_sinfi/(SQRT(_sinfi^2+(_cosfi*COS(Азимут!D292*PI()/180))^2))))*180/PI())</f>
        <v>3.7833713986477449</v>
      </c>
      <c r="O292" s="73">
        <f>(-1)*(180*_nn1+(-1)^_nn1*ASIN(-(-1)*SIN(Расчет!D309*PI()/180)/(SQRT(_sinfi^2+(_cosfi*COS(Азимут!E292*PI()/180))^2)))*180/PI()+ACOS((_sinfi/(SQRT(_sinfi^2+(_cosfi*COS(Азимут!E292*PI()/180))^2))))*180/PI())</f>
        <v>8.0582023163260033</v>
      </c>
      <c r="P292" s="73">
        <f>(-1)*(180*_nn1+(-1)^_nn1*ASIN(-(-1)*SIN(Расчет!D309*PI()/180)/(SQRT(_sinfi^2+(_cosfi*COS(Азимут!F292*PI()/180))^2)))*180/PI()+ACOS((_sinfi/(SQRT(_sinfi^2+(_cosfi*COS(Азимут!F292*PI()/180))^2))))*180/PI())</f>
        <v>11.88844115127165</v>
      </c>
      <c r="Q292" s="73">
        <f>(-1)*(180*_nn1+(-1)^_nn1*ASIN(-(-1)*SIN(Расчет!D309*PI()/180)/(SQRT(_sinfi^2+(_cosfi*COS(Азимут!G292*PI()/180))^2)))*180/PI()+ACOS((_sinfi/(SQRT(_sinfi^2+(_cosfi*COS(Азимут!G292*PI()/180))^2))))*180/PI())</f>
        <v>15.221449276204538</v>
      </c>
      <c r="R292" s="73">
        <f>(-1)*(180*_nn1+(-1)^_nn1*ASIN(-(-1)*SIN(Расчет!D309*PI()/180)/(SQRT(_sinfi^2+(_cosfi*COS(Азимут!H292*PI()/180))^2)))*180/PI()+ACOS((_sinfi/(SQRT(_sinfi^2+(_cosfi*COS(Азимут!H292*PI()/180))^2))))*180/PI())</f>
        <v>18.031995350195984</v>
      </c>
      <c r="S292" s="73">
        <f>(-1)*(180*_nn1+(-1)^_nn1*ASIN(-(-1)*SIN(Расчет!D309*PI()/180)/(SQRT(_sinfi^2+(_cosfi*COS(Азимут!I292*PI()/180))^2)))*180/PI()+ACOS((_sinfi/(SQRT(_sinfi^2+(_cosfi*COS(Азимут!I292*PI()/180))^2))))*180/PI())</f>
        <v>20.314063532558407</v>
      </c>
      <c r="T292" s="73">
        <f>(-1)*(180*_nn1+(-1)^_nn1*ASIN(-(-1)*SIN(Расчет!D309*PI()/180)/(SQRT(_sinfi^2+(_cosfi*COS(Азимут!J292*PI()/180))^2)))*180/PI()+ACOS((_sinfi/(SQRT(_sinfi^2+(_cosfi*COS(Азимут!J292*PI()/180))^2))))*180/PI())</f>
        <v>22.072900898946415</v>
      </c>
      <c r="U292" s="73">
        <f>(-1)*(180*_nn1+(-1)^_nn1*ASIN(-(-1)*SIN(Расчет!D309*PI()/180)/(SQRT(_sinfi^2+(_cosfi*COS(Азимут!K292*PI()/180))^2)))*180/PI()+ACOS((_sinfi/(SQRT(_sinfi^2+(_cosfi*COS(Азимут!K292*PI()/180))^2))))*180/PI())</f>
        <v>23.318536083176866</v>
      </c>
      <c r="V292" s="73">
        <f>(-1)*(180*_nn1+(-1)^_nn1*ASIN(-(-1)*SIN(Расчет!D309*PI()/180)/(SQRT(_sinfi^2+(_cosfi*COS(Азимут!L292*PI()/180))^2)))*180/PI()+ACOS((_sinfi/(SQRT(_sinfi^2+(_cosfi*COS(Азимут!L292*PI()/180))^2))))*180/PI())</f>
        <v>24.06109340674675</v>
      </c>
      <c r="W292" s="110">
        <f>(-1)*(180*_nn1+(-1)^_nn1*ASIN(-(-1)*SIN(Расчет!D309*PI()/180)/(SQRT(_sinfi^2+(_cosfi*COS(Азимут!M292*PI()/180))^2)))*180/PI()+ACOS((_sinfi/(SQRT(_sinfi^2+(_cosfi*COS(Азимут!M292*PI()/180))^2))))*180/PI())</f>
        <v>24.307755628097084</v>
      </c>
    </row>
    <row r="293" spans="1:23">
      <c r="A293" s="46">
        <f>Расчет!A310</f>
        <v>289</v>
      </c>
      <c r="B293" s="3" t="str">
        <f>Расчет!B310</f>
        <v>Октябрь</v>
      </c>
      <c r="C293" s="31">
        <f>Расчет!C310</f>
        <v>16</v>
      </c>
      <c r="D293" s="116">
        <f>Расчет!U310-Расчет!U310/10</f>
        <v>66.223467375429564</v>
      </c>
      <c r="E293" s="57">
        <f>D293-Расчет!U310/10</f>
        <v>58.865304333715166</v>
      </c>
      <c r="F293" s="57">
        <f>E293-Расчет!U310/10</f>
        <v>51.507141292000767</v>
      </c>
      <c r="G293" s="57">
        <f>F293-Расчет!U310/10</f>
        <v>44.148978250286369</v>
      </c>
      <c r="H293" s="57">
        <f>G293-Расчет!U310/10</f>
        <v>36.790815208571971</v>
      </c>
      <c r="I293" s="57">
        <f>H293-Расчет!U310/10</f>
        <v>29.432652166857576</v>
      </c>
      <c r="J293" s="57">
        <f>I293-Расчет!U310/10</f>
        <v>22.074489125143181</v>
      </c>
      <c r="K293" s="57">
        <f>J293-Расчет!U310/10</f>
        <v>14.716326083428786</v>
      </c>
      <c r="L293" s="57">
        <f>K293-Расчет!U310/10</f>
        <v>7.3581630417143904</v>
      </c>
      <c r="M293" s="117">
        <f>L293-Расчет!U310/10</f>
        <v>0</v>
      </c>
      <c r="N293" s="109">
        <f>(-1)*(180*_nn1+(-1)^_nn1*ASIN(-(-1)*SIN(Расчет!D310*PI()/180)/(SQRT(_sinfi^2+(_cosfi*COS(Азимут!D293*PI()/180))^2)))*180/PI()+ACOS((_sinfi/(SQRT(_sinfi^2+(_cosfi*COS(Азимут!D293*PI()/180))^2))))*180/PI())</f>
        <v>3.7231780286218736</v>
      </c>
      <c r="O293" s="73">
        <f>(-1)*(180*_nn1+(-1)^_nn1*ASIN(-(-1)*SIN(Расчет!D310*PI()/180)/(SQRT(_sinfi^2+(_cosfi*COS(Азимут!E293*PI()/180))^2)))*180/PI()+ACOS((_sinfi/(SQRT(_sinfi^2+(_cosfi*COS(Азимут!E293*PI()/180))^2))))*180/PI())</f>
        <v>7.9375527143760962</v>
      </c>
      <c r="P293" s="73">
        <f>(-1)*(180*_nn1+(-1)^_nn1*ASIN(-(-1)*SIN(Расчет!D310*PI()/180)/(SQRT(_sinfi^2+(_cosfi*COS(Азимут!F293*PI()/180))^2)))*180/PI()+ACOS((_sinfi/(SQRT(_sinfi^2+(_cosfi*COS(Азимут!F293*PI()/180))^2))))*180/PI())</f>
        <v>11.711121418593223</v>
      </c>
      <c r="Q293" s="73">
        <f>(-1)*(180*_nn1+(-1)^_nn1*ASIN(-(-1)*SIN(Расчет!D310*PI()/180)/(SQRT(_sinfi^2+(_cosfi*COS(Азимут!G293*PI()/180))^2)))*180/PI()+ACOS((_sinfi/(SQRT(_sinfi^2+(_cosfi*COS(Азимут!G293*PI()/180))^2))))*180/PI())</f>
        <v>14.993936172857957</v>
      </c>
      <c r="R293" s="73">
        <f>(-1)*(180*_nn1+(-1)^_nn1*ASIN(-(-1)*SIN(Расчет!D310*PI()/180)/(SQRT(_sinfi^2+(_cosfi*COS(Азимут!H293*PI()/180))^2)))*180/PI()+ACOS((_sinfi/(SQRT(_sinfi^2+(_cosfi*COS(Азимут!H293*PI()/180))^2))))*180/PI())</f>
        <v>17.762173959810184</v>
      </c>
      <c r="S293" s="73">
        <f>(-1)*(180*_nn1+(-1)^_nn1*ASIN(-(-1)*SIN(Расчет!D310*PI()/180)/(SQRT(_sinfi^2+(_cosfi*COS(Азимут!I293*PI()/180))^2)))*180/PI()+ACOS((_sinfi/(SQRT(_sinfi^2+(_cosfi*COS(Азимут!I293*PI()/180))^2))))*180/PI())</f>
        <v>20.010267622133426</v>
      </c>
      <c r="T293" s="73">
        <f>(-1)*(180*_nn1+(-1)^_nn1*ASIN(-(-1)*SIN(Расчет!D310*PI()/180)/(SQRT(_sinfi^2+(_cosfi*COS(Азимут!J293*PI()/180))^2)))*180/PI()+ACOS((_sinfi/(SQRT(_sinfi^2+(_cosfi*COS(Азимут!J293*PI()/180))^2))))*180/PI())</f>
        <v>21.743331211426693</v>
      </c>
      <c r="U293" s="73">
        <f>(-1)*(180*_nn1+(-1)^_nn1*ASIN(-(-1)*SIN(Расчет!D310*PI()/180)/(SQRT(_sinfi^2+(_cosfi*COS(Азимут!K293*PI()/180))^2)))*180/PI()+ACOS((_sinfi/(SQRT(_sinfi^2+(_cosfi*COS(Азимут!K293*PI()/180))^2))))*180/PI())</f>
        <v>22.971001396842013</v>
      </c>
      <c r="V293" s="73">
        <f>(-1)*(180*_nn1+(-1)^_nn1*ASIN(-(-1)*SIN(Расчет!D310*PI()/180)/(SQRT(_sinfi^2+(_cosfi*COS(Азимут!L293*PI()/180))^2)))*180/PI()+ACOS((_sinfi/(SQRT(_sinfi^2+(_cosfi*COS(Азимут!L293*PI()/180))^2))))*180/PI())</f>
        <v>23.70298289867597</v>
      </c>
      <c r="W293" s="110">
        <f>(-1)*(180*_nn1+(-1)^_nn1*ASIN(-(-1)*SIN(Расчет!D310*PI()/180)/(SQRT(_sinfi^2+(_cosfi*COS(Азимут!M293*PI()/180))^2)))*180/PI()+ACOS((_sinfi/(SQRT(_sinfi^2+(_cosfi*COS(Азимут!M293*PI()/180))^2))))*180/PI())</f>
        <v>23.946156070053121</v>
      </c>
    </row>
    <row r="294" spans="1:23">
      <c r="A294" s="46">
        <f>Расчет!A311</f>
        <v>290</v>
      </c>
      <c r="B294" s="3" t="str">
        <f>Расчет!B311</f>
        <v>Октябрь</v>
      </c>
      <c r="C294" s="31">
        <f>Расчет!C311</f>
        <v>17</v>
      </c>
      <c r="D294" s="116">
        <f>Расчет!U311-Расчет!U311/10</f>
        <v>65.623906505654176</v>
      </c>
      <c r="E294" s="57">
        <f>D294-Расчет!U311/10</f>
        <v>58.33236133835927</v>
      </c>
      <c r="F294" s="57">
        <f>E294-Расчет!U311/10</f>
        <v>51.040816171064364</v>
      </c>
      <c r="G294" s="57">
        <f>F294-Расчет!U311/10</f>
        <v>43.749271003769458</v>
      </c>
      <c r="H294" s="57">
        <f>G294-Расчет!U311/10</f>
        <v>36.457725836474552</v>
      </c>
      <c r="I294" s="57">
        <f>H294-Расчет!U311/10</f>
        <v>29.166180669179642</v>
      </c>
      <c r="J294" s="57">
        <f>I294-Расчет!U311/10</f>
        <v>21.874635501884732</v>
      </c>
      <c r="K294" s="57">
        <f>J294-Расчет!U311/10</f>
        <v>14.583090334589823</v>
      </c>
      <c r="L294" s="57">
        <f>K294-Расчет!U311/10</f>
        <v>7.2915451672949141</v>
      </c>
      <c r="M294" s="117">
        <f>L294-Расчет!U311/10</f>
        <v>0</v>
      </c>
      <c r="N294" s="109">
        <f>(-1)*(180*_nn1+(-1)^_nn1*ASIN(-(-1)*SIN(Расчет!D311*PI()/180)/(SQRT(_sinfi^2+(_cosfi*COS(Азимут!D294*PI()/180))^2)))*180/PI()+ACOS((_sinfi/(SQRT(_sinfi^2+(_cosfi*COS(Азимут!D294*PI()/180))^2))))*180/PI())</f>
        <v>3.6630798482314617</v>
      </c>
      <c r="O294" s="73">
        <f>(-1)*(180*_nn1+(-1)^_nn1*ASIN(-(-1)*SIN(Расчет!D311*PI()/180)/(SQRT(_sinfi^2+(_cosfi*COS(Азимут!E294*PI()/180))^2)))*180/PI()+ACOS((_sinfi/(SQRT(_sinfi^2+(_cosfi*COS(Азимут!E294*PI()/180))^2))))*180/PI())</f>
        <v>7.8173582883616177</v>
      </c>
      <c r="P294" s="73">
        <f>(-1)*(180*_nn1+(-1)^_nn1*ASIN(-(-1)*SIN(Расчет!D311*PI()/180)/(SQRT(_sinfi^2+(_cosfi*COS(Азимут!F294*PI()/180))^2)))*180/PI()+ACOS((_sinfi/(SQRT(_sinfi^2+(_cosfi*COS(Азимут!F294*PI()/180))^2))))*180/PI())</f>
        <v>11.534728654086706</v>
      </c>
      <c r="Q294" s="73">
        <f>(-1)*(180*_nn1+(-1)^_nn1*ASIN(-(-1)*SIN(Расчет!D311*PI()/180)/(SQRT(_sinfi^2+(_cosfi*COS(Азимут!G294*PI()/180))^2)))*180/PI()+ACOS((_sinfi/(SQRT(_sinfi^2+(_cosfi*COS(Азимут!G294*PI()/180))^2))))*180/PI())</f>
        <v>14.767817113598198</v>
      </c>
      <c r="R294" s="73">
        <f>(-1)*(180*_nn1+(-1)^_nn1*ASIN(-(-1)*SIN(Расчет!D311*PI()/180)/(SQRT(_sinfi^2+(_cosfi*COS(Азимут!H294*PI()/180))^2)))*180/PI()+ACOS((_sinfi/(SQRT(_sinfi^2+(_cosfi*COS(Азимут!H294*PI()/180))^2))))*180/PI())</f>
        <v>17.494142522012083</v>
      </c>
      <c r="S294" s="73">
        <f>(-1)*(180*_nn1+(-1)^_nn1*ASIN(-(-1)*SIN(Расчет!D311*PI()/180)/(SQRT(_sinfi^2+(_cosfi*COS(Азимут!I294*PI()/180))^2)))*180/PI()+ACOS((_sinfi/(SQRT(_sinfi^2+(_cosfi*COS(Азимут!I294*PI()/180))^2))))*180/PI())</f>
        <v>19.708562456460896</v>
      </c>
      <c r="T294" s="73">
        <f>(-1)*(180*_nn1+(-1)^_nn1*ASIN(-(-1)*SIN(Расчет!D311*PI()/180)/(SQRT(_sinfi^2+(_cosfi*COS(Азимут!J294*PI()/180))^2)))*180/PI()+ACOS((_sinfi/(SQRT(_sinfi^2+(_cosfi*COS(Азимут!J294*PI()/180))^2))))*180/PI())</f>
        <v>21.416060861808489</v>
      </c>
      <c r="U294" s="73">
        <f>(-1)*(180*_nn1+(-1)^_nn1*ASIN(-(-1)*SIN(Расчет!D311*PI()/180)/(SQRT(_sinfi^2+(_cosfi*COS(Азимут!K294*PI()/180))^2)))*180/PI()+ACOS((_sinfi/(SQRT(_sinfi^2+(_cosfi*COS(Азимут!K294*PI()/180))^2))))*180/PI())</f>
        <v>22.625897451803297</v>
      </c>
      <c r="V294" s="73">
        <f>(-1)*(180*_nn1+(-1)^_nn1*ASIN(-(-1)*SIN(Расчет!D311*PI()/180)/(SQRT(_sinfi^2+(_cosfi*COS(Азимут!L294*PI()/180))^2)))*180/PI()+ACOS((_sinfi/(SQRT(_sinfi^2+(_cosfi*COS(Азимут!L294*PI()/180))^2))))*180/PI())</f>
        <v>23.347373939010538</v>
      </c>
      <c r="W294" s="110">
        <f>(-1)*(180*_nn1+(-1)^_nn1*ASIN(-(-1)*SIN(Расчет!D311*PI()/180)/(SQRT(_sinfi^2+(_cosfi*COS(Азимут!M294*PI()/180))^2)))*180/PI()+ACOS((_sinfi/(SQRT(_sinfi^2+(_cosfi*COS(Азимут!M294*PI()/180))^2))))*180/PI())</f>
        <v>23.587080234558471</v>
      </c>
    </row>
    <row r="295" spans="1:23">
      <c r="A295" s="46">
        <f>Расчет!A312</f>
        <v>291</v>
      </c>
      <c r="B295" s="3" t="str">
        <f>Расчет!B312</f>
        <v>Октябрь</v>
      </c>
      <c r="C295" s="31">
        <f>Расчет!C312</f>
        <v>18</v>
      </c>
      <c r="D295" s="116">
        <f>Расчет!U312-Расчет!U312/10</f>
        <v>65.027265907460887</v>
      </c>
      <c r="E295" s="57">
        <f>D295-Расчет!U312/10</f>
        <v>57.80201413996523</v>
      </c>
      <c r="F295" s="57">
        <f>E295-Расчет!U312/10</f>
        <v>50.576762372469574</v>
      </c>
      <c r="G295" s="57">
        <f>F295-Расчет!U312/10</f>
        <v>43.351510604973917</v>
      </c>
      <c r="H295" s="57">
        <f>G295-Расчет!U312/10</f>
        <v>36.126258837478261</v>
      </c>
      <c r="I295" s="57">
        <f>H295-Расчет!U312/10</f>
        <v>28.901007069982608</v>
      </c>
      <c r="J295" s="57">
        <f>I295-Расчет!U312/10</f>
        <v>21.675755302486955</v>
      </c>
      <c r="K295" s="57">
        <f>J295-Расчет!U312/10</f>
        <v>14.450503534991302</v>
      </c>
      <c r="L295" s="57">
        <f>K295-Расчет!U312/10</f>
        <v>7.2252517674956485</v>
      </c>
      <c r="M295" s="117">
        <f>L295-Расчет!U312/10</f>
        <v>0</v>
      </c>
      <c r="N295" s="109">
        <f>(-1)*(180*_nn1+(-1)^_nn1*ASIN(-(-1)*SIN(Расчет!D312*PI()/180)/(SQRT(_sinfi^2+(_cosfi*COS(Азимут!D295*PI()/180))^2)))*180/PI()+ACOS((_sinfi/(SQRT(_sinfi^2+(_cosfi*COS(Азимут!D295*PI()/180))^2))))*180/PI())</f>
        <v>3.6031078997270072</v>
      </c>
      <c r="O295" s="73">
        <f>(-1)*(180*_nn1+(-1)^_nn1*ASIN(-(-1)*SIN(Расчет!D312*PI()/180)/(SQRT(_sinfi^2+(_cosfi*COS(Азимут!E295*PI()/180))^2)))*180/PI()+ACOS((_sinfi/(SQRT(_sinfi^2+(_cosfi*COS(Азимут!E295*PI()/180))^2))))*180/PI())</f>
        <v>7.6976703547013585</v>
      </c>
      <c r="P295" s="73">
        <f>(-1)*(180*_nn1+(-1)^_nn1*ASIN(-(-1)*SIN(Расчет!D312*PI()/180)/(SQRT(_sinfi^2+(_cosfi*COS(Азимут!F295*PI()/180))^2)))*180/PI()+ACOS((_sinfi/(SQRT(_sinfi^2+(_cosfi*COS(Азимут!F295*PI()/180))^2))))*180/PI())</f>
        <v>11.359326789347449</v>
      </c>
      <c r="Q295" s="73">
        <f>(-1)*(180*_nn1+(-1)^_nn1*ASIN(-(-1)*SIN(Расчет!D312*PI()/180)/(SQRT(_sinfi^2+(_cosfi*COS(Азимут!G295*PI()/180))^2)))*180/PI()+ACOS((_sinfi/(SQRT(_sinfi^2+(_cosfi*COS(Азимут!G295*PI()/180))^2))))*180/PI())</f>
        <v>14.543164626647382</v>
      </c>
      <c r="R295" s="73">
        <f>(-1)*(180*_nn1+(-1)^_nn1*ASIN(-(-1)*SIN(Расчет!D312*PI()/180)/(SQRT(_sinfi^2+(_cosfi*COS(Азимут!H295*PI()/180))^2)))*180/PI()+ACOS((_sinfi/(SQRT(_sinfi^2+(_cosfi*COS(Азимут!H295*PI()/180))^2))))*180/PI())</f>
        <v>17.227980598807392</v>
      </c>
      <c r="S295" s="73">
        <f>(-1)*(180*_nn1+(-1)^_nn1*ASIN(-(-1)*SIN(Расчет!D312*PI()/180)/(SQRT(_sinfi^2+(_cosfi*COS(Азимут!I295*PI()/180))^2)))*180/PI()+ACOS((_sinfi/(SQRT(_sinfi^2+(_cosfi*COS(Азимут!I295*PI()/180))^2))))*180/PI())</f>
        <v>19.409034051239843</v>
      </c>
      <c r="T295" s="73">
        <f>(-1)*(180*_nn1+(-1)^_nn1*ASIN(-(-1)*SIN(Расчет!D312*PI()/180)/(SQRT(_sinfi^2+(_cosfi*COS(Азимут!J295*PI()/180))^2)))*180/PI()+ACOS((_sinfi/(SQRT(_sinfi^2+(_cosfi*COS(Азимут!J295*PI()/180))^2))))*180/PI())</f>
        <v>21.091181703899792</v>
      </c>
      <c r="U295" s="73">
        <f>(-1)*(180*_nn1+(-1)^_nn1*ASIN(-(-1)*SIN(Расчет!D312*PI()/180)/(SQRT(_sinfi^2+(_cosfi*COS(Азимут!K295*PI()/180))^2)))*180/PI()+ACOS((_sinfi/(SQRT(_sinfi^2+(_cosfi*COS(Азимут!K295*PI()/180))^2))))*180/PI())</f>
        <v>22.283320837113081</v>
      </c>
      <c r="V295" s="73">
        <f>(-1)*(180*_nn1+(-1)^_nn1*ASIN(-(-1)*SIN(Расчет!D312*PI()/180)/(SQRT(_sinfi^2+(_cosfi*COS(Азимут!L295*PI()/180))^2)))*180/PI()+ACOS((_sinfi/(SQRT(_sinfi^2+(_cosfi*COS(Азимут!L295*PI()/180))^2))))*180/PI())</f>
        <v>22.994366211286604</v>
      </c>
      <c r="W295" s="110">
        <f>(-1)*(180*_nn1+(-1)^_nn1*ASIN(-(-1)*SIN(Расчет!D312*PI()/180)/(SQRT(_sinfi^2+(_cosfi*COS(Азимут!M295*PI()/180))^2)))*180/PI()+ACOS((_sinfi/(SQRT(_sinfi^2+(_cosfi*COS(Азимут!M295*PI()/180))^2))))*180/PI())</f>
        <v>23.230628880943328</v>
      </c>
    </row>
    <row r="296" spans="1:23">
      <c r="A296" s="46">
        <f>Расчет!A313</f>
        <v>292</v>
      </c>
      <c r="B296" s="3" t="str">
        <f>Расчет!B313</f>
        <v>Октябрь</v>
      </c>
      <c r="C296" s="31">
        <f>Расчет!C313</f>
        <v>19</v>
      </c>
      <c r="D296" s="116">
        <f>Расчет!U313-Расчет!U313/10</f>
        <v>64.433675018680859</v>
      </c>
      <c r="E296" s="57">
        <f>D296-Расчет!U313/10</f>
        <v>57.274377794382985</v>
      </c>
      <c r="F296" s="57">
        <f>E296-Расчет!U313/10</f>
        <v>50.115080570085112</v>
      </c>
      <c r="G296" s="57">
        <f>F296-Расчет!U313/10</f>
        <v>42.955783345787239</v>
      </c>
      <c r="H296" s="57">
        <f>G296-Расчет!U313/10</f>
        <v>35.796486121489366</v>
      </c>
      <c r="I296" s="57">
        <f>H296-Расчет!U313/10</f>
        <v>28.637188897191493</v>
      </c>
      <c r="J296" s="57">
        <f>I296-Расчет!U313/10</f>
        <v>21.47789167289362</v>
      </c>
      <c r="K296" s="57">
        <f>J296-Расчет!U313/10</f>
        <v>14.318594448595746</v>
      </c>
      <c r="L296" s="57">
        <f>K296-Расчет!U313/10</f>
        <v>7.1592972242978732</v>
      </c>
      <c r="M296" s="117">
        <f>L296-Расчет!U313/10</f>
        <v>0</v>
      </c>
      <c r="N296" s="109">
        <f>(-1)*(180*_nn1+(-1)^_nn1*ASIN(-(-1)*SIN(Расчет!D313*PI()/180)/(SQRT(_sinfi^2+(_cosfi*COS(Азимут!D296*PI()/180))^2)))*180/PI()+ACOS((_sinfi/(SQRT(_sinfi^2+(_cosfi*COS(Азимут!D296*PI()/180))^2))))*180/PI())</f>
        <v>3.543293136053876</v>
      </c>
      <c r="O296" s="73">
        <f>(-1)*(180*_nn1+(-1)^_nn1*ASIN(-(-1)*SIN(Расчет!D313*PI()/180)/(SQRT(_sinfi^2+(_cosfi*COS(Азимут!E296*PI()/180))^2)))*180/PI()+ACOS((_sinfi/(SQRT(_sinfi^2+(_cosfi*COS(Азимут!E296*PI()/180))^2))))*180/PI())</f>
        <v>7.5785400623446435</v>
      </c>
      <c r="P296" s="73">
        <f>(-1)*(180*_nn1+(-1)^_nn1*ASIN(-(-1)*SIN(Расчет!D313*PI()/180)/(SQRT(_sinfi^2+(_cosfi*COS(Азимут!F296*PI()/180))^2)))*180/PI()+ACOS((_sinfi/(SQRT(_sinfi^2+(_cosfi*COS(Азимут!F296*PI()/180))^2))))*180/PI())</f>
        <v>11.184979613210032</v>
      </c>
      <c r="Q296" s="73">
        <f>(-1)*(180*_nn1+(-1)^_nn1*ASIN(-(-1)*SIN(Расчет!D313*PI()/180)/(SQRT(_sinfi^2+(_cosfi*COS(Азимут!G296*PI()/180))^2)))*180/PI()+ACOS((_sinfi/(SQRT(_sinfi^2+(_cosfi*COS(Азимут!G296*PI()/180))^2))))*180/PI())</f>
        <v>14.320051183045138</v>
      </c>
      <c r="R296" s="73">
        <f>(-1)*(180*_nn1+(-1)^_nn1*ASIN(-(-1)*SIN(Расчет!D313*PI()/180)/(SQRT(_sinfi^2+(_cosfi*COS(Азимут!H296*PI()/180))^2)))*180/PI()+ACOS((_sinfi/(SQRT(_sinfi^2+(_cosfi*COS(Азимут!H296*PI()/180))^2))))*180/PI())</f>
        <v>16.963767780961945</v>
      </c>
      <c r="S296" s="73">
        <f>(-1)*(180*_nn1+(-1)^_nn1*ASIN(-(-1)*SIN(Расчет!D313*PI()/180)/(SQRT(_sinfi^2+(_cosfi*COS(Азимут!I296*PI()/180))^2)))*180/PI()+ACOS((_sinfi/(SQRT(_sinfi^2+(_cosfi*COS(Азимут!I296*PI()/180))^2))))*180/PI())</f>
        <v>19.111768507511556</v>
      </c>
      <c r="T296" s="73">
        <f>(-1)*(180*_nn1+(-1)^_nn1*ASIN(-(-1)*SIN(Расчет!D313*PI()/180)/(SQRT(_sinfi^2+(_cosfi*COS(Азимут!J296*PI()/180))^2)))*180/PI()+ACOS((_sinfi/(SQRT(_sinfi^2+(_cosfi*COS(Азимут!J296*PI()/180))^2))))*180/PI())</f>
        <v>20.768785703162365</v>
      </c>
      <c r="U296" s="73">
        <f>(-1)*(180*_nn1+(-1)^_nn1*ASIN(-(-1)*SIN(Расчет!D313*PI()/180)/(SQRT(_sinfi^2+(_cosfi*COS(Азимут!K296*PI()/180))^2)))*180/PI()+ACOS((_sinfi/(SQRT(_sinfi^2+(_cosfi*COS(Азимут!K296*PI()/180))^2))))*180/PI())</f>
        <v>21.943368260758291</v>
      </c>
      <c r="V296" s="73">
        <f>(-1)*(180*_nn1+(-1)^_nn1*ASIN(-(-1)*SIN(Расчет!D313*PI()/180)/(SQRT(_sinfi^2+(_cosfi*COS(Азимут!L296*PI()/180))^2)))*180/PI()+ACOS((_sinfi/(SQRT(_sinfi^2+(_cosfi*COS(Азимут!L296*PI()/180))^2))))*180/PI())</f>
        <v>22.644059517639874</v>
      </c>
      <c r="W296" s="110">
        <f>(-1)*(180*_nn1+(-1)^_nn1*ASIN(-(-1)*SIN(Расчет!D313*PI()/180)/(SQRT(_sinfi^2+(_cosfi*COS(Азимут!M296*PI()/180))^2)))*180/PI()+ACOS((_sinfi/(SQRT(_sinfi^2+(_cosfi*COS(Азимут!M296*PI()/180))^2))))*180/PI())</f>
        <v>22.876902886266549</v>
      </c>
    </row>
    <row r="297" spans="1:23">
      <c r="A297" s="46">
        <f>Расчет!A314</f>
        <v>293</v>
      </c>
      <c r="B297" s="3" t="str">
        <f>Расчет!B314</f>
        <v>Октябрь</v>
      </c>
      <c r="C297" s="31">
        <f>Расчет!C314</f>
        <v>20</v>
      </c>
      <c r="D297" s="116">
        <f>Расчет!U314-Расчет!U314/10</f>
        <v>63.843266212609407</v>
      </c>
      <c r="E297" s="57">
        <f>D297-Расчет!U314/10</f>
        <v>56.749569966763914</v>
      </c>
      <c r="F297" s="57">
        <f>E297-Расчет!U314/10</f>
        <v>49.655873720918422</v>
      </c>
      <c r="G297" s="57">
        <f>F297-Расчет!U314/10</f>
        <v>42.562177475072929</v>
      </c>
      <c r="H297" s="57">
        <f>G297-Расчет!U314/10</f>
        <v>35.468481229227436</v>
      </c>
      <c r="I297" s="57">
        <f>H297-Расчет!U314/10</f>
        <v>28.374784983381947</v>
      </c>
      <c r="J297" s="57">
        <f>I297-Расчет!U314/10</f>
        <v>21.281088737536457</v>
      </c>
      <c r="K297" s="57">
        <f>J297-Расчет!U314/10</f>
        <v>14.187392491690968</v>
      </c>
      <c r="L297" s="57">
        <f>K297-Расчет!U314/10</f>
        <v>7.0936962458454778</v>
      </c>
      <c r="M297" s="117">
        <f>L297-Расчет!U314/10</f>
        <v>-1.2434497875801753E-14</v>
      </c>
      <c r="N297" s="109">
        <f>(-1)*(180*_nn1+(-1)^_nn1*ASIN(-(-1)*SIN(Расчет!D314*PI()/180)/(SQRT(_sinfi^2+(_cosfi*COS(Азимут!D297*PI()/180))^2)))*180/PI()+ACOS((_sinfi/(SQRT(_sinfi^2+(_cosfi*COS(Азимут!D297*PI()/180))^2))))*180/PI())</f>
        <v>3.4836664086629412</v>
      </c>
      <c r="O297" s="73">
        <f>(-1)*(180*_nn1+(-1)^_nn1*ASIN(-(-1)*SIN(Расчет!D314*PI()/180)/(SQRT(_sinfi^2+(_cosfi*COS(Азимут!E297*PI()/180))^2)))*180/PI()+ACOS((_sinfi/(SQRT(_sinfi^2+(_cosfi*COS(Азимут!E297*PI()/180))^2))))*180/PI())</f>
        <v>7.4600183807876022</v>
      </c>
      <c r="P297" s="73">
        <f>(-1)*(180*_nn1+(-1)^_nn1*ASIN(-(-1)*SIN(Расчет!D314*PI()/180)/(SQRT(_sinfi^2+(_cosfi*COS(Азимут!F297*PI()/180))^2)))*180/PI()+ACOS((_sinfi/(SQRT(_sinfi^2+(_cosfi*COS(Азимут!F297*PI()/180))^2))))*180/PI())</f>
        <v>11.011750761728422</v>
      </c>
      <c r="Q297" s="73">
        <f>(-1)*(180*_nn1+(-1)^_nn1*ASIN(-(-1)*SIN(Расчет!D314*PI()/180)/(SQRT(_sinfi^2+(_cosfi*COS(Азимут!G297*PI()/180))^2)))*180/PI()+ACOS((_sinfi/(SQRT(_sinfi^2+(_cosfi*COS(Азимут!G297*PI()/180))^2))))*180/PI())</f>
        <v>14.098549187175792</v>
      </c>
      <c r="R297" s="73">
        <f>(-1)*(180*_nn1+(-1)^_nn1*ASIN(-(-1)*SIN(Расчет!D314*PI()/180)/(SQRT(_sinfi^2+(_cosfi*COS(Азимут!H297*PI()/180))^2)))*180/PI()+ACOS((_sinfi/(SQRT(_sinfi^2+(_cosfi*COS(Азимут!H297*PI()/180))^2))))*180/PI())</f>
        <v>16.701583678099581</v>
      </c>
      <c r="S297" s="73">
        <f>(-1)*(180*_nn1+(-1)^_nn1*ASIN(-(-1)*SIN(Расчет!D314*PI()/180)/(SQRT(_sinfi^2+(_cosfi*COS(Азимут!I297*PI()/180))^2)))*180/PI()+ACOS((_sinfi/(SQRT(_sinfi^2+(_cosfi*COS(Азимут!I297*PI()/180))^2))))*180/PI())</f>
        <v>18.816852001090496</v>
      </c>
      <c r="T297" s="73">
        <f>(-1)*(180*_nn1+(-1)^_nn1*ASIN(-(-1)*SIN(Расчет!D314*PI()/180)/(SQRT(_sinfi^2+(_cosfi*COS(Азимут!J297*PI()/180))^2)))*180/PI()+ACOS((_sinfi/(SQRT(_sinfi^2+(_cosfi*COS(Азимут!J297*PI()/180))^2))))*180/PI())</f>
        <v>20.448964925482272</v>
      </c>
      <c r="U297" s="73">
        <f>(-1)*(180*_nn1+(-1)^_nn1*ASIN(-(-1)*SIN(Расчет!D314*PI()/180)/(SQRT(_sinfi^2+(_cosfi*COS(Азимут!K297*PI()/180))^2)))*180/PI()+ACOS((_sinfi/(SQRT(_sinfi^2+(_cosfi*COS(Азимут!K297*PI()/180))^2))))*180/PI())</f>
        <v>21.606136537826785</v>
      </c>
      <c r="V297" s="73">
        <f>(-1)*(180*_nn1+(-1)^_nn1*ASIN(-(-1)*SIN(Расчет!D314*PI()/180)/(SQRT(_sinfi^2+(_cosfi*COS(Азимут!L297*PI()/180))^2)))*180/PI()+ACOS((_sinfi/(SQRT(_sinfi^2+(_cosfi*COS(Азимут!L297*PI()/180))^2))))*180/PI())</f>
        <v>22.296553766517803</v>
      </c>
      <c r="W297" s="110">
        <f>(-1)*(180*_nn1+(-1)^_nn1*ASIN(-(-1)*SIN(Расчет!D314*PI()/180)/(SQRT(_sinfi^2+(_cosfi*COS(Азимут!M297*PI()/180))^2)))*180/PI()+ACOS((_sinfi/(SQRT(_sinfi^2+(_cosfi*COS(Азимут!M297*PI()/180))^2))))*180/PI())</f>
        <v>22.5260032328558</v>
      </c>
    </row>
    <row r="298" spans="1:23">
      <c r="A298" s="46">
        <f>Расчет!A315</f>
        <v>294</v>
      </c>
      <c r="B298" s="3" t="str">
        <f>Расчет!B315</f>
        <v>Октябрь</v>
      </c>
      <c r="C298" s="31">
        <f>Расчет!C315</f>
        <v>21</v>
      </c>
      <c r="D298" s="116">
        <f>Расчет!U315-Расчет!U315/10</f>
        <v>63.256174913767055</v>
      </c>
      <c r="E298" s="57">
        <f>D298-Расчет!U315/10</f>
        <v>56.227711034459603</v>
      </c>
      <c r="F298" s="57">
        <f>E298-Расчет!U315/10</f>
        <v>49.19924715515215</v>
      </c>
      <c r="G298" s="57">
        <f>F298-Расчет!U315/10</f>
        <v>42.170783275844698</v>
      </c>
      <c r="H298" s="57">
        <f>G298-Расчет!U315/10</f>
        <v>35.142319396537246</v>
      </c>
      <c r="I298" s="57">
        <f>H298-Расчет!U315/10</f>
        <v>28.113855517229794</v>
      </c>
      <c r="J298" s="57">
        <f>I298-Расчет!U315/10</f>
        <v>21.085391637922342</v>
      </c>
      <c r="K298" s="57">
        <f>J298-Расчет!U315/10</f>
        <v>14.056927758614892</v>
      </c>
      <c r="L298" s="57">
        <f>K298-Расчет!U315/10</f>
        <v>7.0284638793074414</v>
      </c>
      <c r="M298" s="117">
        <f>L298-Расчет!U315/10</f>
        <v>-8.8817841970012523E-15</v>
      </c>
      <c r="N298" s="109">
        <f>(-1)*(180*_nn1+(-1)^_nn1*ASIN(-(-1)*SIN(Расчет!D315*PI()/180)/(SQRT(_sinfi^2+(_cosfi*COS(Азимут!D298*PI()/180))^2)))*180/PI()+ACOS((_sinfi/(SQRT(_sinfi^2+(_cosfi*COS(Азимут!D298*PI()/180))^2))))*180/PI())</f>
        <v>3.4242584553809365</v>
      </c>
      <c r="O298" s="73">
        <f>(-1)*(180*_nn1+(-1)^_nn1*ASIN(-(-1)*SIN(Расчет!D315*PI()/180)/(SQRT(_sinfi^2+(_cosfi*COS(Азимут!E298*PI()/180))^2)))*180/PI()+ACOS((_sinfi/(SQRT(_sinfi^2+(_cosfi*COS(Азимут!E298*PI()/180))^2))))*180/PI())</f>
        <v>7.3421560877981165</v>
      </c>
      <c r="P298" s="73">
        <f>(-1)*(180*_nn1+(-1)^_nn1*ASIN(-(-1)*SIN(Расчет!D315*PI()/180)/(SQRT(_sinfi^2+(_cosfi*COS(Азимут!F298*PI()/180))^2)))*180/PI()+ACOS((_sinfi/(SQRT(_sinfi^2+(_cosfi*COS(Азимут!F298*PI()/180))^2))))*180/PI())</f>
        <v>10.839703707372593</v>
      </c>
      <c r="Q298" s="73">
        <f>(-1)*(180*_nn1+(-1)^_nn1*ASIN(-(-1)*SIN(Расчет!D315*PI()/180)/(SQRT(_sinfi^2+(_cosfi*COS(Азимут!G298*PI()/180))^2)))*180/PI()+ACOS((_sinfi/(SQRT(_sinfi^2+(_cosfi*COS(Азимут!G298*PI()/180))^2))))*180/PI())</f>
        <v>13.878730966098601</v>
      </c>
      <c r="R298" s="73">
        <f>(-1)*(180*_nn1+(-1)^_nn1*ASIN(-(-1)*SIN(Расчет!D315*PI()/180)/(SQRT(_sinfi^2+(_cosfi*COS(Азимут!H298*PI()/180))^2)))*180/PI()+ACOS((_sinfi/(SQRT(_sinfi^2+(_cosfi*COS(Азимут!H298*PI()/180))^2))))*180/PI())</f>
        <v>16.441507907309443</v>
      </c>
      <c r="S298" s="73">
        <f>(-1)*(180*_nn1+(-1)^_nn1*ASIN(-(-1)*SIN(Расчет!D315*PI()/180)/(SQRT(_sinfi^2+(_cosfi*COS(Азимут!I298*PI()/180))^2)))*180/PI()+ACOS((_sinfi/(SQRT(_sinfi^2+(_cosfi*COS(Азимут!I298*PI()/180))^2))))*180/PI())</f>
        <v>18.524370770309247</v>
      </c>
      <c r="T298" s="73">
        <f>(-1)*(180*_nn1+(-1)^_nn1*ASIN(-(-1)*SIN(Расчет!D315*PI()/180)/(SQRT(_sinfi^2+(_cosfi*COS(Азимут!J298*PI()/180))^2)))*180/PI()+ACOS((_sinfi/(SQRT(_sinfi^2+(_cosfi*COS(Азимут!J298*PI()/180))^2))))*180/PI())</f>
        <v>20.131811524136936</v>
      </c>
      <c r="U298" s="73">
        <f>(-1)*(180*_nn1+(-1)^_nn1*ASIN(-(-1)*SIN(Расчет!D315*PI()/180)/(SQRT(_sinfi^2+(_cosfi*COS(Азимут!K298*PI()/180))^2)))*180/PI()+ACOS((_sinfi/(SQRT(_sinfi^2+(_cosfi*COS(Азимут!K298*PI()/180))^2))))*180/PI())</f>
        <v>21.271722576807434</v>
      </c>
      <c r="V298" s="73">
        <f>(-1)*(180*_nn1+(-1)^_nn1*ASIN(-(-1)*SIN(Расчет!D315*PI()/180)/(SQRT(_sinfi^2+(_cosfi*COS(Азимут!L298*PI()/180))^2)))*180/PI()+ACOS((_sinfi/(SQRT(_sinfi^2+(_cosfi*COS(Азимут!L298*PI()/180))^2))))*180/PI())</f>
        <v>21.951948958499486</v>
      </c>
      <c r="W298" s="110">
        <f>(-1)*(180*_nn1+(-1)^_nn1*ASIN(-(-1)*SIN(Расчет!D315*PI()/180)/(SQRT(_sinfi^2+(_cosfi*COS(Азимут!M298*PI()/180))^2)))*180/PI()+ACOS((_sinfi/(SQRT(_sinfi^2+(_cosfi*COS(Азимут!M298*PI()/180))^2))))*180/PI())</f>
        <v>22.178030993949164</v>
      </c>
    </row>
    <row r="299" spans="1:23">
      <c r="A299" s="46">
        <f>Расчет!A316</f>
        <v>295</v>
      </c>
      <c r="B299" s="3" t="str">
        <f>Расчет!B316</f>
        <v>Октябрь</v>
      </c>
      <c r="C299" s="31">
        <f>Расчет!C316</f>
        <v>22</v>
      </c>
      <c r="D299" s="116">
        <f>Расчет!U316-Расчет!U316/10</f>
        <v>62.672539713378448</v>
      </c>
      <c r="E299" s="57">
        <f>D299-Расчет!U316/10</f>
        <v>55.70892418966973</v>
      </c>
      <c r="F299" s="57">
        <f>E299-Расчет!U316/10</f>
        <v>48.745308665961012</v>
      </c>
      <c r="G299" s="57">
        <f>F299-Расчет!U316/10</f>
        <v>41.781693142252294</v>
      </c>
      <c r="H299" s="57">
        <f>G299-Расчет!U316/10</f>
        <v>34.818077618543576</v>
      </c>
      <c r="I299" s="57">
        <f>H299-Расчет!U316/10</f>
        <v>27.854462094834858</v>
      </c>
      <c r="J299" s="57">
        <f>I299-Расчет!U316/10</f>
        <v>20.89084657112614</v>
      </c>
      <c r="K299" s="57">
        <f>J299-Расчет!U316/10</f>
        <v>13.927231047417424</v>
      </c>
      <c r="L299" s="57">
        <f>K299-Расчет!U316/10</f>
        <v>6.9636155237087074</v>
      </c>
      <c r="M299" s="117">
        <f>L299-Расчет!U316/10</f>
        <v>-8.8817841970012523E-15</v>
      </c>
      <c r="N299" s="109">
        <f>(-1)*(180*_nn1+(-1)^_nn1*ASIN(-(-1)*SIN(Расчет!D316*PI()/180)/(SQRT(_sinfi^2+(_cosfi*COS(Азимут!D299*PI()/180))^2)))*180/PI()+ACOS((_sinfi/(SQRT(_sinfi^2+(_cosfi*COS(Азимут!D299*PI()/180))^2))))*180/PI())</f>
        <v>3.3650998883231864</v>
      </c>
      <c r="O299" s="73">
        <f>(-1)*(180*_nn1+(-1)^_nn1*ASIN(-(-1)*SIN(Расчет!D316*PI()/180)/(SQRT(_sinfi^2+(_cosfi*COS(Азимут!E299*PI()/180))^2)))*180/PI()+ACOS((_sinfi/(SQRT(_sinfi^2+(_cosfi*COS(Азимут!E299*PI()/180))^2))))*180/PI())</f>
        <v>7.2250037568135497</v>
      </c>
      <c r="P299" s="73">
        <f>(-1)*(180*_nn1+(-1)^_nn1*ASIN(-(-1)*SIN(Расчет!D316*PI()/180)/(SQRT(_sinfi^2+(_cosfi*COS(Азимут!F299*PI()/180))^2)))*180/PI()+ACOS((_sinfi/(SQRT(_sinfi^2+(_cosfi*COS(Азимут!F299*PI()/180))^2))))*180/PI())</f>
        <v>10.668901747400724</v>
      </c>
      <c r="Q299" s="73">
        <f>(-1)*(180*_nn1+(-1)^_nn1*ASIN(-(-1)*SIN(Расчет!D316*PI()/180)/(SQRT(_sinfi^2+(_cosfi*COS(Азимут!G299*PI()/180))^2)))*180/PI()+ACOS((_sinfi/(SQRT(_sinfi^2+(_cosfi*COS(Азимут!G299*PI()/180))^2))))*180/PI())</f>
        <v>13.660668757637495</v>
      </c>
      <c r="R299" s="73">
        <f>(-1)*(180*_nn1+(-1)^_nn1*ASIN(-(-1)*SIN(Расчет!D316*PI()/180)/(SQRT(_sinfi^2+(_cosfi*COS(Азимут!H299*PI()/180))^2)))*180/PI()+ACOS((_sinfi/(SQRT(_sinfi^2+(_cosfi*COS(Азимут!H299*PI()/180))^2))))*180/PI())</f>
        <v>16.183620080215491</v>
      </c>
      <c r="S299" s="73">
        <f>(-1)*(180*_nn1+(-1)^_nn1*ASIN(-(-1)*SIN(Расчет!D316*PI()/180)/(SQRT(_sinfi^2+(_cosfi*COS(Азимут!I299*PI()/180))^2)))*180/PI()+ACOS((_sinfi/(SQRT(_sinfi^2+(_cosfi*COS(Азимут!I299*PI()/180))^2))))*180/PI())</f>
        <v>18.234411102025206</v>
      </c>
      <c r="T299" s="73">
        <f>(-1)*(180*_nn1+(-1)^_nn1*ASIN(-(-1)*SIN(Расчет!D316*PI()/180)/(SQRT(_sinfi^2+(_cosfi*COS(Азимут!J299*PI()/180))^2)))*180/PI()+ACOS((_sinfi/(SQRT(_sinfi^2+(_cosfi*COS(Азимут!J299*PI()/180))^2))))*180/PI())</f>
        <v>19.817417724900054</v>
      </c>
      <c r="U299" s="73">
        <f>(-1)*(180*_nn1+(-1)^_nn1*ASIN(-(-1)*SIN(Расчет!D316*PI()/180)/(SQRT(_sinfi^2+(_cosfi*COS(Азимут!K299*PI()/180))^2)))*180/PI()+ACOS((_sinfi/(SQRT(_sinfi^2+(_cosfi*COS(Азимут!K299*PI()/180))^2))))*180/PI())</f>
        <v>20.94022336396273</v>
      </c>
      <c r="V299" s="73">
        <f>(-1)*(180*_nn1+(-1)^_nn1*ASIN(-(-1)*SIN(Расчет!D316*PI()/180)/(SQRT(_sinfi^2+(_cosfi*COS(Азимут!L299*PI()/180))^2)))*180/PI()+ACOS((_sinfi/(SQRT(_sinfi^2+(_cosfi*COS(Азимут!L299*PI()/180))^2))))*180/PI())</f>
        <v>21.610345170158524</v>
      </c>
      <c r="W299" s="110">
        <f>(-1)*(180*_nn1+(-1)^_nn1*ASIN(-(-1)*SIN(Расчет!D316*PI()/180)/(SQRT(_sinfi^2+(_cosfi*COS(Азимут!M299*PI()/180))^2)))*180/PI()+ACOS((_sinfi/(SQRT(_sinfi^2+(_cosfi*COS(Азимут!M299*PI()/180))^2))))*180/PI())</f>
        <v>21.833087317371309</v>
      </c>
    </row>
    <row r="300" spans="1:23">
      <c r="A300" s="46">
        <f>Расчет!A317</f>
        <v>296</v>
      </c>
      <c r="B300" s="3" t="str">
        <f>Расчет!B317</f>
        <v>Октябрь</v>
      </c>
      <c r="C300" s="31">
        <f>Расчет!C317</f>
        <v>23</v>
      </c>
      <c r="D300" s="116">
        <f>Расчет!U317-Расчет!U317/10</f>
        <v>62.092502484251931</v>
      </c>
      <c r="E300" s="57">
        <f>D300-Расчет!U317/10</f>
        <v>55.193335541557275</v>
      </c>
      <c r="F300" s="57">
        <f>E300-Расчет!U317/10</f>
        <v>48.294168598862619</v>
      </c>
      <c r="G300" s="57">
        <f>F300-Расчет!U317/10</f>
        <v>41.395001656167963</v>
      </c>
      <c r="H300" s="57">
        <f>G300-Расчет!U317/10</f>
        <v>34.495834713473307</v>
      </c>
      <c r="I300" s="57">
        <f>H300-Расчет!U317/10</f>
        <v>27.596667770778648</v>
      </c>
      <c r="J300" s="57">
        <f>I300-Расчет!U317/10</f>
        <v>20.697500828083989</v>
      </c>
      <c r="K300" s="57">
        <f>J300-Расчет!U317/10</f>
        <v>13.798333885389329</v>
      </c>
      <c r="L300" s="57">
        <f>K300-Расчет!U317/10</f>
        <v>6.8991669426946709</v>
      </c>
      <c r="M300" s="117">
        <f>L300-Расчет!U317/10</f>
        <v>1.2434497875801753E-14</v>
      </c>
      <c r="N300" s="109">
        <f>(-1)*(180*_nn1+(-1)^_nn1*ASIN(-(-1)*SIN(Расчет!D317*PI()/180)/(SQRT(_sinfi^2+(_cosfi*COS(Азимут!D300*PI()/180))^2)))*180/PI()+ACOS((_sinfi/(SQRT(_sinfi^2+(_cosfi*COS(Азимут!D300*PI()/180))^2))))*180/PI())</f>
        <v>3.3062211818305798</v>
      </c>
      <c r="O300" s="73">
        <f>(-1)*(180*_nn1+(-1)^_nn1*ASIN(-(-1)*SIN(Расчет!D317*PI()/180)/(SQRT(_sinfi^2+(_cosfi*COS(Азимут!E300*PI()/180))^2)))*180/PI()+ACOS((_sinfi/(SQRT(_sinfi^2+(_cosfi*COS(Азимут!E300*PI()/180))^2))))*180/PI())</f>
        <v>7.108611743977491</v>
      </c>
      <c r="P300" s="73">
        <f>(-1)*(180*_nn1+(-1)^_nn1*ASIN(-(-1)*SIN(Расчет!D317*PI()/180)/(SQRT(_sinfi^2+(_cosfi*COS(Азимут!F300*PI()/180))^2)))*180/PI()+ACOS((_sinfi/(SQRT(_sinfi^2+(_cosfi*COS(Азимут!F300*PI()/180))^2))))*180/PI())</f>
        <v>10.499407991364478</v>
      </c>
      <c r="Q300" s="73">
        <f>(-1)*(180*_nn1+(-1)^_nn1*ASIN(-(-1)*SIN(Расчет!D317*PI()/180)/(SQRT(_sinfi^2+(_cosfi*COS(Азимут!G300*PI()/180))^2)))*180/PI()+ACOS((_sinfi/(SQRT(_sinfi^2+(_cosfi*COS(Азимут!G300*PI()/180))^2))))*180/PI())</f>
        <v>13.444434697186779</v>
      </c>
      <c r="R300" s="73">
        <f>(-1)*(180*_nn1+(-1)^_nn1*ASIN(-(-1)*SIN(Расчет!D317*PI()/180)/(SQRT(_sinfi^2+(_cosfi*COS(Азимут!H300*PI()/180))^2)))*180/PI()+ACOS((_sinfi/(SQRT(_sinfi^2+(_cosfi*COS(Азимут!H300*PI()/180))^2))))*180/PI())</f>
        <v>15.927999788461563</v>
      </c>
      <c r="S300" s="73">
        <f>(-1)*(180*_nn1+(-1)^_nn1*ASIN(-(-1)*SIN(Расчет!D317*PI()/180)/(SQRT(_sinfi^2+(_cosfi*COS(Азимут!I300*PI()/180))^2)))*180/PI()+ACOS((_sinfi/(SQRT(_sinfi^2+(_cosfi*COS(Азимут!I300*PI()/180))^2))))*180/PI())</f>
        <v>17.947059315839368</v>
      </c>
      <c r="T300" s="73">
        <f>(-1)*(180*_nn1+(-1)^_nn1*ASIN(-(-1)*SIN(Расчет!D317*PI()/180)/(SQRT(_sinfi^2+(_cosfi*COS(Азимут!J300*PI()/180))^2)))*180/PI()+ACOS((_sinfi/(SQRT(_sinfi^2+(_cosfi*COS(Азимут!J300*PI()/180))^2))))*180/PI())</f>
        <v>19.505875809229508</v>
      </c>
      <c r="U300" s="73">
        <f>(-1)*(180*_nn1+(-1)^_nn1*ASIN(-(-1)*SIN(Расчет!D317*PI()/180)/(SQRT(_sinfi^2+(_cosfi*COS(Азимут!K300*PI()/180))^2)))*180/PI()+ACOS((_sinfi/(SQRT(_sinfi^2+(_cosfi*COS(Азимут!K300*PI()/180))^2))))*180/PI())</f>
        <v>20.611735945711672</v>
      </c>
      <c r="V300" s="73">
        <f>(-1)*(180*_nn1+(-1)^_nn1*ASIN(-(-1)*SIN(Расчет!D317*PI()/180)/(SQRT(_sinfi^2+(_cosfi*COS(Азимут!L300*PI()/180))^2)))*180/PI()+ACOS((_sinfi/(SQRT(_sinfi^2+(_cosfi*COS(Азимут!L300*PI()/180))^2))))*180/PI())</f>
        <v>21.271842535904028</v>
      </c>
      <c r="W300" s="110">
        <f>(-1)*(180*_nn1+(-1)^_nn1*ASIN(-(-1)*SIN(Расчет!D317*PI()/180)/(SQRT(_sinfi^2+(_cosfi*COS(Азимут!M300*PI()/180))^2)))*180/PI()+ACOS((_sinfi/(SQRT(_sinfi^2+(_cosfi*COS(Азимут!M300*PI()/180))^2))))*180/PI())</f>
        <v>21.491273407179875</v>
      </c>
    </row>
    <row r="301" spans="1:23">
      <c r="A301" s="46">
        <f>Расчет!A318</f>
        <v>297</v>
      </c>
      <c r="B301" s="3" t="str">
        <f>Расчет!B318</f>
        <v>Октябрь</v>
      </c>
      <c r="C301" s="31">
        <f>Расчет!C318</f>
        <v>24</v>
      </c>
      <c r="D301" s="116">
        <f>Расчет!U318-Расчет!U318/10</f>
        <v>61.516208494693572</v>
      </c>
      <c r="E301" s="57">
        <f>D301-Расчет!U318/10</f>
        <v>54.681074217505397</v>
      </c>
      <c r="F301" s="57">
        <f>E301-Расчет!U318/10</f>
        <v>47.845939940317223</v>
      </c>
      <c r="G301" s="57">
        <f>F301-Расчет!U318/10</f>
        <v>41.010805663129048</v>
      </c>
      <c r="H301" s="57">
        <f>G301-Расчет!U318/10</f>
        <v>34.175671385940873</v>
      </c>
      <c r="I301" s="57">
        <f>H301-Расчет!U318/10</f>
        <v>27.340537108752699</v>
      </c>
      <c r="J301" s="57">
        <f>I301-Расчет!U318/10</f>
        <v>20.505402831564524</v>
      </c>
      <c r="K301" s="57">
        <f>J301-Расчет!U318/10</f>
        <v>13.670268554376349</v>
      </c>
      <c r="L301" s="57">
        <f>K301-Расчет!U318/10</f>
        <v>6.8351342771881747</v>
      </c>
      <c r="M301" s="117">
        <f>L301-Расчет!U318/10</f>
        <v>0</v>
      </c>
      <c r="N301" s="109">
        <f>(-1)*(180*_nn1+(-1)^_nn1*ASIN(-(-1)*SIN(Расчет!D318*PI()/180)/(SQRT(_sinfi^2+(_cosfi*COS(Азимут!D301*PI()/180))^2)))*180/PI()+ACOS((_sinfi/(SQRT(_sinfi^2+(_cosfi*COS(Азимут!D301*PI()/180))^2))))*180/PI())</f>
        <v>3.2476526604166338</v>
      </c>
      <c r="O301" s="73">
        <f>(-1)*(180*_nn1+(-1)^_nn1*ASIN(-(-1)*SIN(Расчет!D318*PI()/180)/(SQRT(_sinfi^2+(_cosfi*COS(Азимут!E301*PI()/180))^2)))*180/PI()+ACOS((_sinfi/(SQRT(_sinfi^2+(_cosfi*COS(Азимут!E301*PI()/180))^2))))*180/PI())</f>
        <v>6.993030174782632</v>
      </c>
      <c r="P301" s="73">
        <f>(-1)*(180*_nn1+(-1)^_nn1*ASIN(-(-1)*SIN(Расчет!D318*PI()/180)/(SQRT(_sinfi^2+(_cosfi*COS(Азимут!F301*PI()/180))^2)))*180/PI()+ACOS((_sinfi/(SQRT(_sinfi^2+(_cosfi*COS(Азимут!F301*PI()/180))^2))))*180/PI())</f>
        <v>10.331285347712651</v>
      </c>
      <c r="Q301" s="73">
        <f>(-1)*(180*_nn1+(-1)^_nn1*ASIN(-(-1)*SIN(Расчет!D318*PI()/180)/(SQRT(_sinfi^2+(_cosfi*COS(Азимут!G301*PI()/180))^2)))*180/PI()+ACOS((_sinfi/(SQRT(_sinfi^2+(_cosfi*COS(Азимут!G301*PI()/180))^2))))*180/PI())</f>
        <v>13.230100803193466</v>
      </c>
      <c r="R301" s="73">
        <f>(-1)*(180*_nn1+(-1)^_nn1*ASIN(-(-1)*SIN(Расчет!D318*PI()/180)/(SQRT(_sinfi^2+(_cosfi*COS(Азимут!H301*PI()/180))^2)))*180/PI()+ACOS((_sinfi/(SQRT(_sinfi^2+(_cosfi*COS(Азимут!H301*PI()/180))^2))))*180/PI())</f>
        <v>15.674726587568614</v>
      </c>
      <c r="S301" s="73">
        <f>(-1)*(180*_nn1+(-1)^_nn1*ASIN(-(-1)*SIN(Расчет!D318*PI()/180)/(SQRT(_sinfi^2+(_cosfi*COS(Азимут!I301*PI()/180))^2)))*180/PI()+ACOS((_sinfi/(SQRT(_sinfi^2+(_cosfi*COS(Азимут!I301*PI()/180))^2))))*180/PI())</f>
        <v>17.662401746476888</v>
      </c>
      <c r="T301" s="73">
        <f>(-1)*(180*_nn1+(-1)^_nn1*ASIN(-(-1)*SIN(Расчет!D318*PI()/180)/(SQRT(_sinfi^2+(_cosfi*COS(Азимут!J301*PI()/180))^2)))*180/PI()+ACOS((_sinfi/(SQRT(_sinfi^2+(_cosfi*COS(Азимут!J301*PI()/180))^2))))*180/PI())</f>
        <v>19.197278095483426</v>
      </c>
      <c r="U301" s="73">
        <f>(-1)*(180*_nn1+(-1)^_nn1*ASIN(-(-1)*SIN(Расчет!D318*PI()/180)/(SQRT(_sinfi^2+(_cosfi*COS(Азимут!K301*PI()/180))^2)))*180/PI()+ACOS((_sinfi/(SQRT(_sinfi^2+(_cosfi*COS(Азимут!K301*PI()/180))^2))))*180/PI())</f>
        <v>20.286357408966069</v>
      </c>
      <c r="V301" s="73">
        <f>(-1)*(180*_nn1+(-1)^_nn1*ASIN(-(-1)*SIN(Расчет!D318*PI()/180)/(SQRT(_sinfi^2+(_cosfi*COS(Азимут!L301*PI()/180))^2)))*180/PI()+ACOS((_sinfi/(SQRT(_sinfi^2+(_cosfi*COS(Азимут!L301*PI()/180))^2))))*180/PI())</f>
        <v>20.936541227739099</v>
      </c>
      <c r="W301" s="110">
        <f>(-1)*(180*_nn1+(-1)^_nn1*ASIN(-(-1)*SIN(Расчет!D318*PI()/180)/(SQRT(_sinfi^2+(_cosfi*COS(Азимут!M301*PI()/180))^2)))*180/PI()+ACOS((_sinfi/(SQRT(_sinfi^2+(_cosfi*COS(Азимут!M301*PI()/180))^2))))*180/PI())</f>
        <v>21.152690503218224</v>
      </c>
    </row>
    <row r="302" spans="1:23">
      <c r="A302" s="46">
        <f>Расчет!A319</f>
        <v>298</v>
      </c>
      <c r="B302" s="3" t="str">
        <f>Расчет!B319</f>
        <v>Октябрь</v>
      </c>
      <c r="C302" s="31">
        <f>Расчет!C319</f>
        <v>25</v>
      </c>
      <c r="D302" s="116">
        <f>Расчет!U319-Расчет!U319/10</f>
        <v>60.943806521040784</v>
      </c>
      <c r="E302" s="57">
        <f>D302-Расчет!U319/10</f>
        <v>54.172272463147365</v>
      </c>
      <c r="F302" s="57">
        <f>E302-Расчет!U319/10</f>
        <v>47.400738405253946</v>
      </c>
      <c r="G302" s="57">
        <f>F302-Расчет!U319/10</f>
        <v>40.629204347360528</v>
      </c>
      <c r="H302" s="57">
        <f>G302-Расчет!U319/10</f>
        <v>33.857670289467109</v>
      </c>
      <c r="I302" s="57">
        <f>H302-Расчет!U319/10</f>
        <v>27.08613623157369</v>
      </c>
      <c r="J302" s="57">
        <f>I302-Расчет!U319/10</f>
        <v>20.314602173680271</v>
      </c>
      <c r="K302" s="57">
        <f>J302-Расчет!U319/10</f>
        <v>13.54306811578685</v>
      </c>
      <c r="L302" s="57">
        <f>K302-Расчет!U319/10</f>
        <v>6.7715340578934295</v>
      </c>
      <c r="M302" s="117">
        <f>L302-Расчет!U319/10</f>
        <v>8.8817841970012523E-15</v>
      </c>
      <c r="N302" s="109">
        <f>(-1)*(180*_nn1+(-1)^_nn1*ASIN(-(-1)*SIN(Расчет!D319*PI()/180)/(SQRT(_sinfi^2+(_cosfi*COS(Азимут!D302*PI()/180))^2)))*180/PI()+ACOS((_sinfi/(SQRT(_sinfi^2+(_cosfi*COS(Азимут!D302*PI()/180))^2))))*180/PI())</f>
        <v>3.1894244867094415</v>
      </c>
      <c r="O302" s="73">
        <f>(-1)*(180*_nn1+(-1)^_nn1*ASIN(-(-1)*SIN(Расчет!D319*PI()/180)/(SQRT(_sinfi^2+(_cosfi*COS(Азимут!E302*PI()/180))^2)))*180/PI()+ACOS((_sinfi/(SQRT(_sinfi^2+(_cosfi*COS(Азимут!E302*PI()/180))^2))))*180/PI())</f>
        <v>6.8783089302919791</v>
      </c>
      <c r="P302" s="73">
        <f>(-1)*(180*_nn1+(-1)^_nn1*ASIN(-(-1)*SIN(Расчет!D319*PI()/180)/(SQRT(_sinfi^2+(_cosfi*COS(Азимут!F302*PI()/180))^2)))*180/PI()+ACOS((_sinfi/(SQRT(_sinfi^2+(_cosfi*COS(Азимут!F302*PI()/180))^2))))*180/PI())</f>
        <v>10.164596509456715</v>
      </c>
      <c r="Q302" s="73">
        <f>(-1)*(180*_nn1+(-1)^_nn1*ASIN(-(-1)*SIN(Расчет!D319*PI()/180)/(SQRT(_sinfi^2+(_cosfi*COS(Азимут!G302*PI()/180))^2)))*180/PI()+ACOS((_sinfi/(SQRT(_sinfi^2+(_cosfi*COS(Азимут!G302*PI()/180))^2))))*180/PI())</f>
        <v>13.017738961279576</v>
      </c>
      <c r="R302" s="73">
        <f>(-1)*(180*_nn1+(-1)^_nn1*ASIN(-(-1)*SIN(Расчет!D319*PI()/180)/(SQRT(_sinfi^2+(_cosfi*COS(Азимут!H302*PI()/180))^2)))*180/PI()+ACOS((_sinfi/(SQRT(_sinfi^2+(_cosfi*COS(Азимут!H302*PI()/180))^2))))*180/PI())</f>
        <v>15.423879979123825</v>
      </c>
      <c r="S302" s="73">
        <f>(-1)*(180*_nn1+(-1)^_nn1*ASIN(-(-1)*SIN(Расчет!D319*PI()/180)/(SQRT(_sinfi^2+(_cosfi*COS(Азимут!I302*PI()/180))^2)))*180/PI()+ACOS((_sinfi/(SQRT(_sinfi^2+(_cosfi*COS(Азимут!I302*PI()/180))^2))))*180/PI())</f>
        <v>17.380524724285493</v>
      </c>
      <c r="T302" s="73">
        <f>(-1)*(180*_nn1+(-1)^_nn1*ASIN(-(-1)*SIN(Расчет!D319*PI()/180)/(SQRT(_sinfi^2+(_cosfi*COS(Азимут!J302*PI()/180))^2)))*180/PI()+ACOS((_sinfi/(SQRT(_sinfi^2+(_cosfi*COS(Азимут!J302*PI()/180))^2))))*180/PI())</f>
        <v>18.891716918114383</v>
      </c>
      <c r="U302" s="73">
        <f>(-1)*(180*_nn1+(-1)^_nn1*ASIN(-(-1)*SIN(Расчет!D319*PI()/180)/(SQRT(_sinfi^2+(_cosfi*COS(Азимут!K302*PI()/180))^2)))*180/PI()+ACOS((_sinfi/(SQRT(_sinfi^2+(_cosfi*COS(Азимут!K302*PI()/180))^2))))*180/PI())</f>
        <v>19.964184859363343</v>
      </c>
      <c r="V302" s="73">
        <f>(-1)*(180*_nn1+(-1)^_nn1*ASIN(-(-1)*SIN(Расчет!D319*PI()/180)/(SQRT(_sinfi^2+(_cosfi*COS(Азимут!L302*PI()/180))^2)))*180/PI()+ACOS((_sinfi/(SQRT(_sinfi^2+(_cosfi*COS(Азимут!L302*PI()/180))^2))))*180/PI())</f>
        <v>20.604541432876545</v>
      </c>
      <c r="W302" s="110">
        <f>(-1)*(180*_nn1+(-1)^_nn1*ASIN(-(-1)*SIN(Расчет!D319*PI()/180)/(SQRT(_sinfi^2+(_cosfi*COS(Азимут!M302*PI()/180))^2)))*180/PI()+ACOS((_sinfi/(SQRT(_sinfi^2+(_cosfi*COS(Азимут!M302*PI()/180))^2))))*180/PI())</f>
        <v>20.817439858514859</v>
      </c>
    </row>
    <row r="303" spans="1:23">
      <c r="A303" s="46">
        <f>Расчет!A320</f>
        <v>299</v>
      </c>
      <c r="B303" s="3" t="str">
        <f>Расчет!B320</f>
        <v>Октябрь</v>
      </c>
      <c r="C303" s="31">
        <f>Расчет!C320</f>
        <v>26</v>
      </c>
      <c r="D303" s="116">
        <f>Расчет!U320-Расчет!U320/10</f>
        <v>60.375448958346311</v>
      </c>
      <c r="E303" s="57">
        <f>D303-Расчет!U320/10</f>
        <v>53.667065740752278</v>
      </c>
      <c r="F303" s="57">
        <f>E303-Расчет!U320/10</f>
        <v>46.958682523158245</v>
      </c>
      <c r="G303" s="57">
        <f>F303-Расчет!U320/10</f>
        <v>40.250299305564212</v>
      </c>
      <c r="H303" s="57">
        <f>G303-Расчет!U320/10</f>
        <v>33.541916087970179</v>
      </c>
      <c r="I303" s="57">
        <f>H303-Расчет!U320/10</f>
        <v>26.833532870376146</v>
      </c>
      <c r="J303" s="57">
        <f>I303-Расчет!U320/10</f>
        <v>20.125149652782113</v>
      </c>
      <c r="K303" s="57">
        <f>J303-Расчет!U320/10</f>
        <v>13.416766435188078</v>
      </c>
      <c r="L303" s="57">
        <f>K303-Расчет!U320/10</f>
        <v>6.7083832175940437</v>
      </c>
      <c r="M303" s="117">
        <f>L303-Расчет!U320/10</f>
        <v>8.8817841970012523E-15</v>
      </c>
      <c r="N303" s="109">
        <f>(-1)*(180*_nn1+(-1)^_nn1*ASIN(-(-1)*SIN(Расчет!D320*PI()/180)/(SQRT(_sinfi^2+(_cosfi*COS(Азимут!D303*PI()/180))^2)))*180/PI()+ACOS((_sinfi/(SQRT(_sinfi^2+(_cosfi*COS(Азимут!D303*PI()/180))^2))))*180/PI())</f>
        <v>3.1315666493757419</v>
      </c>
      <c r="O303" s="73">
        <f>(-1)*(180*_nn1+(-1)^_nn1*ASIN(-(-1)*SIN(Расчет!D320*PI()/180)/(SQRT(_sinfi^2+(_cosfi*COS(Азимут!E303*PI()/180))^2)))*180/PI()+ACOS((_sinfi/(SQRT(_sinfi^2+(_cosfi*COS(Азимут!E303*PI()/180))^2))))*180/PI())</f>
        <v>6.7644976329099507</v>
      </c>
      <c r="P303" s="73">
        <f>(-1)*(180*_nn1+(-1)^_nn1*ASIN(-(-1)*SIN(Расчет!D320*PI()/180)/(SQRT(_sinfi^2+(_cosfi*COS(Азимут!F303*PI()/180))^2)))*180/PI()+ACOS((_sinfi/(SQRT(_sinfi^2+(_cosfi*COS(Азимут!F303*PI()/180))^2))))*180/PI())</f>
        <v>9.9994039388692784</v>
      </c>
      <c r="Q303" s="73">
        <f>(-1)*(180*_nn1+(-1)^_nn1*ASIN(-(-1)*SIN(Расчет!D320*PI()/180)/(SQRT(_sinfi^2+(_cosfi*COS(Азимут!G303*PI()/180))^2)))*180/PI()+ACOS((_sinfi/(SQRT(_sinfi^2+(_cosfi*COS(Азимут!G303*PI()/180))^2))))*180/PI())</f>
        <v>12.807420906970094</v>
      </c>
      <c r="R303" s="73">
        <f>(-1)*(180*_nn1+(-1)^_nn1*ASIN(-(-1)*SIN(Расчет!D320*PI()/180)/(SQRT(_sinfi^2+(_cosfi*COS(Азимут!H303*PI()/180))^2)))*180/PI()+ACOS((_sinfi/(SQRT(_sinfi^2+(_cosfi*COS(Азимут!H303*PI()/180))^2))))*180/PI())</f>
        <v>15.175539391262987</v>
      </c>
      <c r="S303" s="73">
        <f>(-1)*(180*_nn1+(-1)^_nn1*ASIN(-(-1)*SIN(Расчет!D320*PI()/180)/(SQRT(_sinfi^2+(_cosfi*COS(Азимут!I303*PI()/180))^2)))*180/PI()+ACOS((_sinfi/(SQRT(_sinfi^2+(_cosfi*COS(Азимут!I303*PI()/180))^2))))*180/PI())</f>
        <v>17.101514553807448</v>
      </c>
      <c r="T303" s="73">
        <f>(-1)*(180*_nn1+(-1)^_nn1*ASIN(-(-1)*SIN(Расчет!D320*PI()/180)/(SQRT(_sinfi^2+(_cosfi*COS(Азимут!J303*PI()/180))^2)))*180/PI()+ACOS((_sinfi/(SQRT(_sinfi^2+(_cosfi*COS(Азимут!J303*PI()/180))^2))))*180/PI())</f>
        <v>18.589284604791942</v>
      </c>
      <c r="U303" s="73">
        <f>(-1)*(180*_nn1+(-1)^_nn1*ASIN(-(-1)*SIN(Расчет!D320*PI()/180)/(SQRT(_sinfi^2+(_cosfi*COS(Азимут!K303*PI()/180))^2)))*180/PI()+ACOS((_sinfi/(SQRT(_sinfi^2+(_cosfi*COS(Азимут!K303*PI()/180))^2))))*180/PI())</f>
        <v>19.645315397342301</v>
      </c>
      <c r="V303" s="73">
        <f>(-1)*(180*_nn1+(-1)^_nn1*ASIN(-(-1)*SIN(Расчет!D320*PI()/180)/(SQRT(_sinfi^2+(_cosfi*COS(Азимут!L303*PI()/180))^2)))*180/PI()+ACOS((_sinfi/(SQRT(_sinfi^2+(_cosfi*COS(Азимут!L303*PI()/180))^2))))*180/PI())</f>
        <v>20.275943329155695</v>
      </c>
      <c r="W303" s="110">
        <f>(-1)*(180*_nn1+(-1)^_nn1*ASIN(-(-1)*SIN(Расчет!D320*PI()/180)/(SQRT(_sinfi^2+(_cosfi*COS(Азимут!M303*PI()/180))^2)))*180/PI()+ACOS((_sinfi/(SQRT(_sinfi^2+(_cosfi*COS(Азимут!M303*PI()/180))^2))))*180/PI())</f>
        <v>20.485622714471702</v>
      </c>
    </row>
    <row r="304" spans="1:23">
      <c r="A304" s="46">
        <f>Расчет!A321</f>
        <v>300</v>
      </c>
      <c r="B304" s="3" t="str">
        <f>Расчет!B321</f>
        <v>Октябрь</v>
      </c>
      <c r="C304" s="31">
        <f>Расчет!C321</f>
        <v>27</v>
      </c>
      <c r="D304" s="116">
        <f>Расчет!U321-Расчет!U321/10</f>
        <v>59.811291928685321</v>
      </c>
      <c r="E304" s="57">
        <f>D304-Расчет!U321/10</f>
        <v>53.165592825498067</v>
      </c>
      <c r="F304" s="57">
        <f>E304-Расчет!U321/10</f>
        <v>46.519893722310812</v>
      </c>
      <c r="G304" s="57">
        <f>F304-Расчет!U321/10</f>
        <v>39.874194619123557</v>
      </c>
      <c r="H304" s="57">
        <f>G304-Расчет!U321/10</f>
        <v>33.228495515936302</v>
      </c>
      <c r="I304" s="57">
        <f>H304-Расчет!U321/10</f>
        <v>26.582796412749044</v>
      </c>
      <c r="J304" s="57">
        <f>I304-Расчет!U321/10</f>
        <v>19.937097309561786</v>
      </c>
      <c r="K304" s="57">
        <f>J304-Расчет!U321/10</f>
        <v>13.291398206374527</v>
      </c>
      <c r="L304" s="57">
        <f>K304-Расчет!U321/10</f>
        <v>6.6456991031872699</v>
      </c>
      <c r="M304" s="117">
        <f>L304-Расчет!U321/10</f>
        <v>1.2434497875801753E-14</v>
      </c>
      <c r="N304" s="109">
        <f>(-1)*(180*_nn1+(-1)^_nn1*ASIN(-(-1)*SIN(Расчет!D321*PI()/180)/(SQRT(_sinfi^2+(_cosfi*COS(Азимут!D304*PI()/180))^2)))*180/PI()+ACOS((_sinfi/(SQRT(_sinfi^2+(_cosfi*COS(Азимут!D304*PI()/180))^2))))*180/PI())</f>
        <v>3.0741089510148072</v>
      </c>
      <c r="O304" s="73">
        <f>(-1)*(180*_nn1+(-1)^_nn1*ASIN(-(-1)*SIN(Расчет!D321*PI()/180)/(SQRT(_sinfi^2+(_cosfi*COS(Азимут!E304*PI()/180))^2)))*180/PI()+ACOS((_sinfi/(SQRT(_sinfi^2+(_cosfi*COS(Азимут!E304*PI()/180))^2))))*180/PI())</f>
        <v>6.651645631680708</v>
      </c>
      <c r="P304" s="73">
        <f>(-1)*(180*_nn1+(-1)^_nn1*ASIN(-(-1)*SIN(Расчет!D321*PI()/180)/(SQRT(_sinfi^2+(_cosfi*COS(Азимут!F304*PI()/180))^2)))*180/PI()+ACOS((_sinfi/(SQRT(_sinfi^2+(_cosfi*COS(Азимут!F304*PI()/180))^2))))*180/PI())</f>
        <v>9.835769851185205</v>
      </c>
      <c r="Q304" s="73">
        <f>(-1)*(180*_nn1+(-1)^_nn1*ASIN(-(-1)*SIN(Расчет!D321*PI()/180)/(SQRT(_sinfi^2+(_cosfi*COS(Азимут!G304*PI()/180))^2)))*180/PI()+ACOS((_sinfi/(SQRT(_sinfi^2+(_cosfi*COS(Азимут!G304*PI()/180))^2))))*180/PI())</f>
        <v>12.599218206995488</v>
      </c>
      <c r="R304" s="73">
        <f>(-1)*(180*_nn1+(-1)^_nn1*ASIN(-(-1)*SIN(Расчет!D321*PI()/180)/(SQRT(_sinfi^2+(_cosfi*COS(Азимут!H304*PI()/180))^2)))*180/PI()+ACOS((_sinfi/(SQRT(_sinfi^2+(_cosfi*COS(Азимут!H304*PI()/180))^2))))*180/PI())</f>
        <v>14.929784157411291</v>
      </c>
      <c r="S304" s="73">
        <f>(-1)*(180*_nn1+(-1)^_nn1*ASIN(-(-1)*SIN(Расчет!D321*PI()/180)/(SQRT(_sinfi^2+(_cosfi*COS(Азимут!I304*PI()/180))^2)))*180/PI()+ACOS((_sinfi/(SQRT(_sinfi^2+(_cosfi*COS(Азимут!I304*PI()/180))^2))))*180/PI())</f>
        <v>16.82545749038502</v>
      </c>
      <c r="T304" s="73">
        <f>(-1)*(180*_nn1+(-1)^_nn1*ASIN(-(-1)*SIN(Расчет!D321*PI()/180)/(SQRT(_sinfi^2+(_cosfi*COS(Азимут!J304*PI()/180))^2)))*180/PI()+ACOS((_sinfi/(SQRT(_sinfi^2+(_cosfi*COS(Азимут!J304*PI()/180))^2))))*180/PI())</f>
        <v>18.290073451408631</v>
      </c>
      <c r="U304" s="73">
        <f>(-1)*(180*_nn1+(-1)^_nn1*ASIN(-(-1)*SIN(Расчет!D321*PI()/180)/(SQRT(_sinfi^2+(_cosfi*COS(Азимут!K304*PI()/180))^2)))*180/PI()+ACOS((_sinfi/(SQRT(_sinfi^2+(_cosfi*COS(Азимут!K304*PI()/180))^2))))*180/PI())</f>
        <v>19.329846092012872</v>
      </c>
      <c r="V304" s="73">
        <f>(-1)*(180*_nn1+(-1)^_nn1*ASIN(-(-1)*SIN(Расчет!D321*PI()/180)/(SQRT(_sinfi^2+(_cosfi*COS(Азимут!L304*PI()/180))^2)))*180/PI()+ACOS((_sinfi/(SQRT(_sinfi^2+(_cosfi*COS(Азимут!L304*PI()/180))^2))))*180/PI())</f>
        <v>19.950847058207046</v>
      </c>
      <c r="W304" s="110">
        <f>(-1)*(180*_nn1+(-1)^_nn1*ASIN(-(-1)*SIN(Расчет!D321*PI()/180)/(SQRT(_sinfi^2+(_cosfi*COS(Азимут!M304*PI()/180))^2)))*180/PI()+ACOS((_sinfi/(SQRT(_sinfi^2+(_cosfi*COS(Азимут!M304*PI()/180))^2))))*180/PI())</f>
        <v>20.157340273786019</v>
      </c>
    </row>
    <row r="305" spans="1:23">
      <c r="A305" s="46">
        <f>Расчет!A322</f>
        <v>301</v>
      </c>
      <c r="B305" s="3" t="str">
        <f>Расчет!B322</f>
        <v>Октябрь</v>
      </c>
      <c r="C305" s="31">
        <f>Расчет!C322</f>
        <v>28</v>
      </c>
      <c r="D305" s="116">
        <f>Расчет!U322-Расчет!U322/10</f>
        <v>59.251495386496032</v>
      </c>
      <c r="E305" s="57">
        <f>D305-Расчет!U322/10</f>
        <v>52.667995899107581</v>
      </c>
      <c r="F305" s="57">
        <f>E305-Расчет!U322/10</f>
        <v>46.08449641171913</v>
      </c>
      <c r="G305" s="57">
        <f>F305-Расчет!U322/10</f>
        <v>39.500996924330678</v>
      </c>
      <c r="H305" s="57">
        <f>G305-Расчет!U322/10</f>
        <v>32.917497436942227</v>
      </c>
      <c r="I305" s="57">
        <f>H305-Расчет!U322/10</f>
        <v>26.33399794955378</v>
      </c>
      <c r="J305" s="57">
        <f>I305-Расчет!U322/10</f>
        <v>19.750498462165332</v>
      </c>
      <c r="K305" s="57">
        <f>J305-Расчет!U322/10</f>
        <v>13.166998974776885</v>
      </c>
      <c r="L305" s="57">
        <f>K305-Расчет!U322/10</f>
        <v>6.583499487388436</v>
      </c>
      <c r="M305" s="117">
        <f>L305-Расчет!U322/10</f>
        <v>-1.2434497875801753E-14</v>
      </c>
      <c r="N305" s="109">
        <f>(-1)*(180*_nn1+(-1)^_nn1*ASIN(-(-1)*SIN(Расчет!D322*PI()/180)/(SQRT(_sinfi^2+(_cosfi*COS(Азимут!D305*PI()/180))^2)))*180/PI()+ACOS((_sinfi/(SQRT(_sinfi^2+(_cosfi*COS(Азимут!D305*PI()/180))^2))))*180/PI())</f>
        <v>3.0170809960111455</v>
      </c>
      <c r="O305" s="73">
        <f>(-1)*(180*_nn1+(-1)^_nn1*ASIN(-(-1)*SIN(Расчет!D322*PI()/180)/(SQRT(_sinfi^2+(_cosfi*COS(Азимут!E305*PI()/180))^2)))*180/PI()+ACOS((_sinfi/(SQRT(_sinfi^2+(_cosfi*COS(Азимут!E305*PI()/180))^2))))*180/PI())</f>
        <v>6.5398019870918063</v>
      </c>
      <c r="P305" s="73">
        <f>(-1)*(180*_nn1+(-1)^_nn1*ASIN(-(-1)*SIN(Расчет!D322*PI()/180)/(SQRT(_sinfi^2+(_cosfi*COS(Азимут!F305*PI()/180))^2)))*180/PI()+ACOS((_sinfi/(SQRT(_sinfi^2+(_cosfi*COS(Азимут!F305*PI()/180))^2))))*180/PI())</f>
        <v>9.6737561972820743</v>
      </c>
      <c r="Q305" s="73">
        <f>(-1)*(180*_nn1+(-1)^_nn1*ASIN(-(-1)*SIN(Расчет!D322*PI()/180)/(SQRT(_sinfi^2+(_cosfi*COS(Азимут!G305*PI()/180))^2)))*180/PI()+ACOS((_sinfi/(SQRT(_sinfi^2+(_cosfi*COS(Азимут!G305*PI()/180))^2))))*180/PI())</f>
        <v>12.393202239141999</v>
      </c>
      <c r="R305" s="73">
        <f>(-1)*(180*_nn1+(-1)^_nn1*ASIN(-(-1)*SIN(Расчет!D322*PI()/180)/(SQRT(_sinfi^2+(_cosfi*COS(Азимут!H305*PI()/180))^2)))*180/PI()+ACOS((_sinfi/(SQRT(_sinfi^2+(_cosfi*COS(Азимут!H305*PI()/180))^2))))*180/PI())</f>
        <v>14.686693493251141</v>
      </c>
      <c r="S305" s="73">
        <f>(-1)*(180*_nn1+(-1)^_nn1*ASIN(-(-1)*SIN(Расчет!D322*PI()/180)/(SQRT(_sinfi^2+(_cosfi*COS(Азимут!I305*PI()/180))^2)))*180/PI()+ACOS((_sinfi/(SQRT(_sinfi^2+(_cosfi*COS(Азимут!I305*PI()/180))^2))))*180/PI())</f>
        <v>16.552439714762784</v>
      </c>
      <c r="T305" s="73">
        <f>(-1)*(180*_nn1+(-1)^_nn1*ASIN(-(-1)*SIN(Расчет!D322*PI()/180)/(SQRT(_sinfi^2+(_cosfi*COS(Азимут!J305*PI()/180))^2)))*180/PI()+ACOS((_sinfi/(SQRT(_sinfi^2+(_cosfi*COS(Азимут!J305*PI()/180))^2))))*180/PI())</f>
        <v>17.994175694927719</v>
      </c>
      <c r="U305" s="73">
        <f>(-1)*(180*_nn1+(-1)^_nn1*ASIN(-(-1)*SIN(Расчет!D322*PI()/180)/(SQRT(_sinfi^2+(_cosfi*COS(Азимут!K305*PI()/180))^2)))*180/PI()+ACOS((_sinfi/(SQRT(_sinfi^2+(_cosfi*COS(Азимут!K305*PI()/180))^2))))*180/PI())</f>
        <v>19.017873952771254</v>
      </c>
      <c r="V305" s="73">
        <f>(-1)*(180*_nn1+(-1)^_nn1*ASIN(-(-1)*SIN(Расчет!D322*PI()/180)/(SQRT(_sinfi^2+(_cosfi*COS(Азимут!L305*PI()/180))^2)))*180/PI()+ACOS((_sinfi/(SQRT(_sinfi^2+(_cosfi*COS(Азимут!L305*PI()/180))^2))))*180/PI())</f>
        <v>19.629352696314896</v>
      </c>
      <c r="W305" s="110">
        <f>(-1)*(180*_nn1+(-1)^_nn1*ASIN(-(-1)*SIN(Расчет!D322*PI()/180)/(SQRT(_sinfi^2+(_cosfi*COS(Азимут!M305*PI()/180))^2)))*180/PI()+ACOS((_sinfi/(SQRT(_sinfi^2+(_cosfi*COS(Азимут!M305*PI()/180))^2))))*180/PI())</f>
        <v>19.832693671056006</v>
      </c>
    </row>
    <row r="306" spans="1:23">
      <c r="A306" s="46">
        <f>Расчет!A323</f>
        <v>302</v>
      </c>
      <c r="B306" s="3" t="str">
        <f>Расчет!B323</f>
        <v>Октябрь</v>
      </c>
      <c r="C306" s="31">
        <f>Расчет!C323</f>
        <v>29</v>
      </c>
      <c r="D306" s="116">
        <f>Расчет!U323-Расчет!U323/10</f>
        <v>58.696223220298457</v>
      </c>
      <c r="E306" s="57">
        <f>D306-Расчет!U323/10</f>
        <v>52.174420640265296</v>
      </c>
      <c r="F306" s="57">
        <f>E306-Расчет!U323/10</f>
        <v>45.652618060232136</v>
      </c>
      <c r="G306" s="57">
        <f>F306-Расчет!U323/10</f>
        <v>39.130815480198976</v>
      </c>
      <c r="H306" s="57">
        <f>G306-Расчет!U323/10</f>
        <v>32.609012900165816</v>
      </c>
      <c r="I306" s="57">
        <f>H306-Расчет!U323/10</f>
        <v>26.087210320132655</v>
      </c>
      <c r="J306" s="57">
        <f>I306-Расчет!U323/10</f>
        <v>19.565407740099495</v>
      </c>
      <c r="K306" s="57">
        <f>J306-Расчет!U323/10</f>
        <v>13.043605160066333</v>
      </c>
      <c r="L306" s="57">
        <f>K306-Расчет!U323/10</f>
        <v>6.5218025800331709</v>
      </c>
      <c r="M306" s="117">
        <f>L306-Расчет!U323/10</f>
        <v>8.8817841970012523E-15</v>
      </c>
      <c r="N306" s="109">
        <f>(-1)*(180*_nn1+(-1)^_nn1*ASIN(-(-1)*SIN(Расчет!D323*PI()/180)/(SQRT(_sinfi^2+(_cosfi*COS(Азимут!D306*PI()/180))^2)))*180/PI()+ACOS((_sinfi/(SQRT(_sinfi^2+(_cosfi*COS(Азимут!D306*PI()/180))^2))))*180/PI())</f>
        <v>2.9605121783367281</v>
      </c>
      <c r="O306" s="73">
        <f>(-1)*(180*_nn1+(-1)^_nn1*ASIN(-(-1)*SIN(Расчет!D323*PI()/180)/(SQRT(_sinfi^2+(_cosfi*COS(Азимут!E306*PI()/180))^2)))*180/PI()+ACOS((_sinfi/(SQRT(_sinfi^2+(_cosfi*COS(Азимут!E306*PI()/180))^2))))*180/PI())</f>
        <v>6.429015455363384</v>
      </c>
      <c r="P306" s="73">
        <f>(-1)*(180*_nn1+(-1)^_nn1*ASIN(-(-1)*SIN(Расчет!D323*PI()/180)/(SQRT(_sinfi^2+(_cosfi*COS(Азимут!F306*PI()/180))^2)))*180/PI()+ACOS((_sinfi/(SQRT(_sinfi^2+(_cosfi*COS(Азимут!F306*PI()/180))^2))))*180/PI())</f>
        <v>9.5134246453179685</v>
      </c>
      <c r="Q306" s="73">
        <f>(-1)*(180*_nn1+(-1)^_nn1*ASIN(-(-1)*SIN(Расчет!D323*PI()/180)/(SQRT(_sinfi^2+(_cosfi*COS(Азимут!G306*PI()/180))^2)))*180/PI()+ACOS((_sinfi/(SQRT(_sinfi^2+(_cosfi*COS(Азимут!G306*PI()/180))^2))))*180/PI())</f>
        <v>12.189444170625194</v>
      </c>
      <c r="R306" s="73">
        <f>(-1)*(180*_nn1+(-1)^_nn1*ASIN(-(-1)*SIN(Расчет!D323*PI()/180)/(SQRT(_sinfi^2+(_cosfi*COS(Азимут!H306*PI()/180))^2)))*180/PI()+ACOS((_sinfi/(SQRT(_sinfi^2+(_cosfi*COS(Азимут!H306*PI()/180))^2))))*180/PI())</f>
        <v>14.446346471889086</v>
      </c>
      <c r="S306" s="73">
        <f>(-1)*(180*_nn1+(-1)^_nn1*ASIN(-(-1)*SIN(Расчет!D323*PI()/180)/(SQRT(_sinfi^2+(_cosfi*COS(Азимут!I306*PI()/180))^2)))*180/PI()+ACOS((_sinfi/(SQRT(_sinfi^2+(_cosfi*COS(Азимут!I306*PI()/180))^2))))*180/PI())</f>
        <v>16.282547305654646</v>
      </c>
      <c r="T306" s="73">
        <f>(-1)*(180*_nn1+(-1)^_nn1*ASIN(-(-1)*SIN(Расчет!D323*PI()/180)/(SQRT(_sinfi^2+(_cosfi*COS(Азимут!J306*PI()/180))^2)))*180/PI()+ACOS((_sinfi/(SQRT(_sinfi^2+(_cosfi*COS(Азимут!J306*PI()/180))^2))))*180/PI())</f>
        <v>17.701683484033396</v>
      </c>
      <c r="U306" s="73">
        <f>(-1)*(180*_nn1+(-1)^_nn1*ASIN(-(-1)*SIN(Расчет!D323*PI()/180)/(SQRT(_sinfi^2+(_cosfi*COS(Азимут!K306*PI()/180))^2)))*180/PI()+ACOS((_sinfi/(SQRT(_sinfi^2+(_cosfi*COS(Азимут!K306*PI()/180))^2))))*180/PI())</f>
        <v>18.709495898619991</v>
      </c>
      <c r="V306" s="73">
        <f>(-1)*(180*_nn1+(-1)^_nn1*ASIN(-(-1)*SIN(Расчет!D323*PI()/180)/(SQRT(_sinfi^2+(_cosfi*COS(Азимут!L306*PI()/180))^2)))*180/PI()+ACOS((_sinfi/(SQRT(_sinfi^2+(_cosfi*COS(Азимут!L306*PI()/180))^2))))*180/PI())</f>
        <v>19.311560222931121</v>
      </c>
      <c r="W306" s="110">
        <f>(-1)*(180*_nn1+(-1)^_nn1*ASIN(-(-1)*SIN(Расчет!D323*PI()/180)/(SQRT(_sinfi^2+(_cosfi*COS(Азимут!M306*PI()/180))^2)))*180/PI()+ACOS((_sinfi/(SQRT(_sinfi^2+(_cosfi*COS(Азимут!M306*PI()/180))^2))))*180/PI())</f>
        <v>19.511783941022344</v>
      </c>
    </row>
    <row r="307" spans="1:23">
      <c r="A307" s="46">
        <f>Расчет!A324</f>
        <v>303</v>
      </c>
      <c r="B307" s="3" t="str">
        <f>Расчет!B324</f>
        <v>Октябрь</v>
      </c>
      <c r="C307" s="31">
        <f>Расчет!C324</f>
        <v>30</v>
      </c>
      <c r="D307" s="116">
        <f>Расчет!U324-Расчет!U324/10</f>
        <v>58.145643350064397</v>
      </c>
      <c r="E307" s="57">
        <f>D307-Расчет!U324/10</f>
        <v>51.685016311168354</v>
      </c>
      <c r="F307" s="57">
        <f>E307-Расчет!U324/10</f>
        <v>45.224389272272312</v>
      </c>
      <c r="G307" s="57">
        <f>F307-Расчет!U324/10</f>
        <v>38.763762233376269</v>
      </c>
      <c r="H307" s="57">
        <f>G307-Расчет!U324/10</f>
        <v>32.303135194480227</v>
      </c>
      <c r="I307" s="57">
        <f>H307-Расчет!U324/10</f>
        <v>25.842508155584184</v>
      </c>
      <c r="J307" s="57">
        <f>I307-Расчет!U324/10</f>
        <v>19.381881116688142</v>
      </c>
      <c r="K307" s="57">
        <f>J307-Расчет!U324/10</f>
        <v>12.921254077792097</v>
      </c>
      <c r="L307" s="57">
        <f>K307-Расчет!U324/10</f>
        <v>6.4606270388960532</v>
      </c>
      <c r="M307" s="117">
        <f>L307-Расчет!U324/10</f>
        <v>8.8817841970012523E-15</v>
      </c>
      <c r="N307" s="109">
        <f>(-1)*(180*_nn1+(-1)^_nn1*ASIN(-(-1)*SIN(Расчет!D324*PI()/180)/(SQRT(_sinfi^2+(_cosfi*COS(Азимут!D307*PI()/180))^2)))*180/PI()+ACOS((_sinfi/(SQRT(_sinfi^2+(_cosfi*COS(Азимут!D307*PI()/180))^2))))*180/PI())</f>
        <v>2.904431669293956</v>
      </c>
      <c r="O307" s="73">
        <f>(-1)*(180*_nn1+(-1)^_nn1*ASIN(-(-1)*SIN(Расчет!D324*PI()/180)/(SQRT(_sinfi^2+(_cosfi*COS(Азимут!E307*PI()/180))^2)))*180/PI()+ACOS((_sinfi/(SQRT(_sinfi^2+(_cosfi*COS(Азимут!E307*PI()/180))^2))))*180/PI())</f>
        <v>6.3193344722083964</v>
      </c>
      <c r="P307" s="73">
        <f>(-1)*(180*_nn1+(-1)^_nn1*ASIN(-(-1)*SIN(Расчет!D324*PI()/180)/(SQRT(_sinfi^2+(_cosfi*COS(Азимут!F307*PI()/180))^2)))*180/PI()+ACOS((_sinfi/(SQRT(_sinfi^2+(_cosfi*COS(Азимут!F307*PI()/180))^2))))*180/PI())</f>
        <v>9.3548365613078772</v>
      </c>
      <c r="Q307" s="73">
        <f>(-1)*(180*_nn1+(-1)^_nn1*ASIN(-(-1)*SIN(Расчет!D324*PI()/180)/(SQRT(_sinfi^2+(_cosfi*COS(Азимут!G307*PI()/180))^2)))*180/PI()+ACOS((_sinfi/(SQRT(_sinfi^2+(_cosfi*COS(Азимут!G307*PI()/180))^2))))*180/PI())</f>
        <v>11.988014934967282</v>
      </c>
      <c r="R307" s="73">
        <f>(-1)*(180*_nn1+(-1)^_nn1*ASIN(-(-1)*SIN(Расчет!D324*PI()/180)/(SQRT(_sinfi^2+(_cosfi*COS(Азимут!H307*PI()/180))^2)))*180/PI()+ACOS((_sinfi/(SQRT(_sinfi^2+(_cosfi*COS(Азимут!H307*PI()/180))^2))))*180/PI())</f>
        <v>14.208821997198157</v>
      </c>
      <c r="S307" s="73">
        <f>(-1)*(180*_nn1+(-1)^_nn1*ASIN(-(-1)*SIN(Расчет!D324*PI()/180)/(SQRT(_sinfi^2+(_cosfi*COS(Азимут!I307*PI()/180))^2)))*180/PI()+ACOS((_sinfi/(SQRT(_sinfi^2+(_cosfi*COS(Азимут!I307*PI()/180))^2))))*180/PI())</f>
        <v>16.01586621024515</v>
      </c>
      <c r="T307" s="73">
        <f>(-1)*(180*_nn1+(-1)^_nn1*ASIN(-(-1)*SIN(Расчет!D324*PI()/180)/(SQRT(_sinfi^2+(_cosfi*COS(Азимут!J307*PI()/180))^2)))*180/PI()+ACOS((_sinfi/(SQRT(_sinfi^2+(_cosfi*COS(Азимут!J307*PI()/180))^2))))*180/PI())</f>
        <v>17.412688847550783</v>
      </c>
      <c r="U307" s="73">
        <f>(-1)*(180*_nn1+(-1)^_nn1*ASIN(-(-1)*SIN(Расчет!D324*PI()/180)/(SQRT(_sinfi^2+(_cosfi*COS(Азимут!K307*PI()/180))^2)))*180/PI()+ACOS((_sinfi/(SQRT(_sinfi^2+(_cosfi*COS(Азимут!K307*PI()/180))^2))))*180/PI())</f>
        <v>18.404808725152037</v>
      </c>
      <c r="V307" s="73">
        <f>(-1)*(180*_nn1+(-1)^_nn1*ASIN(-(-1)*SIN(Расчет!D324*PI()/180)/(SQRT(_sinfi^2+(_cosfi*COS(Азимут!L307*PI()/180))^2)))*180/PI()+ACOS((_sinfi/(SQRT(_sinfi^2+(_cosfi*COS(Азимут!L307*PI()/180))^2))))*180/PI())</f>
        <v>18.997569486800387</v>
      </c>
      <c r="W307" s="110">
        <f>(-1)*(180*_nn1+(-1)^_nn1*ASIN(-(-1)*SIN(Расчет!D324*PI()/180)/(SQRT(_sinfi^2+(_cosfi*COS(Азимут!M307*PI()/180))^2)))*180/PI()+ACOS((_sinfi/(SQRT(_sinfi^2+(_cosfi*COS(Азимут!M307*PI()/180))^2))))*180/PI())</f>
        <v>19.194711984403511</v>
      </c>
    </row>
    <row r="308" spans="1:23">
      <c r="A308" s="46">
        <f>Расчет!A325</f>
        <v>304</v>
      </c>
      <c r="B308" s="3" t="str">
        <f>Расчет!B325</f>
        <v>Октябрь</v>
      </c>
      <c r="C308" s="31">
        <f>Расчет!C325</f>
        <v>31</v>
      </c>
      <c r="D308" s="116">
        <f>Расчет!U325-Расчет!U325/10</f>
        <v>57.599927819437781</v>
      </c>
      <c r="E308" s="57">
        <f>D308-Расчет!U325/10</f>
        <v>51.199935839500249</v>
      </c>
      <c r="F308" s="57">
        <f>E308-Расчет!U325/10</f>
        <v>44.799943859562717</v>
      </c>
      <c r="G308" s="57">
        <f>F308-Расчет!U325/10</f>
        <v>38.399951879625185</v>
      </c>
      <c r="H308" s="57">
        <f>G308-Расчет!U325/10</f>
        <v>31.999959899687653</v>
      </c>
      <c r="I308" s="57">
        <f>H308-Расчет!U325/10</f>
        <v>25.599967919750121</v>
      </c>
      <c r="J308" s="57">
        <f>I308-Расчет!U325/10</f>
        <v>19.199975939812589</v>
      </c>
      <c r="K308" s="57">
        <f>J308-Расчет!U325/10</f>
        <v>12.799983959875057</v>
      </c>
      <c r="L308" s="57">
        <f>K308-Расчет!U325/10</f>
        <v>6.3999919799375258</v>
      </c>
      <c r="M308" s="117">
        <f>L308-Расчет!U325/10</f>
        <v>0</v>
      </c>
      <c r="N308" s="109">
        <f>(-1)*(180*_nn1+(-1)^_nn1*ASIN(-(-1)*SIN(Расчет!D325*PI()/180)/(SQRT(_sinfi^2+(_cosfi*COS(Азимут!D308*PI()/180))^2)))*180/PI()+ACOS((_sinfi/(SQRT(_sinfi^2+(_cosfi*COS(Азимут!D308*PI()/180))^2))))*180/PI())</f>
        <v>2.8488684051931159</v>
      </c>
      <c r="O308" s="73">
        <f>(-1)*(180*_nn1+(-1)^_nn1*ASIN(-(-1)*SIN(Расчет!D325*PI()/180)/(SQRT(_sinfi^2+(_cosfi*COS(Азимут!E308*PI()/180))^2)))*180/PI()+ACOS((_sinfi/(SQRT(_sinfi^2+(_cosfi*COS(Азимут!E308*PI()/180))^2))))*180/PI())</f>
        <v>6.210807136049624</v>
      </c>
      <c r="P308" s="73">
        <f>(-1)*(180*_nn1+(-1)^_nn1*ASIN(-(-1)*SIN(Расчет!D325*PI()/180)/(SQRT(_sinfi^2+(_cosfi*COS(Азимут!F308*PI()/180))^2)))*180/PI()+ACOS((_sinfi/(SQRT(_sinfi^2+(_cosfi*COS(Азимут!F308*PI()/180))^2))))*180/PI())</f>
        <v>9.198052988625733</v>
      </c>
      <c r="Q308" s="73">
        <f>(-1)*(180*_nn1+(-1)^_nn1*ASIN(-(-1)*SIN(Расчет!D325*PI()/180)/(SQRT(_sinfi^2+(_cosfi*COS(Азимут!G308*PI()/180))^2)))*180/PI()+ACOS((_sinfi/(SQRT(_sinfi^2+(_cosfi*COS(Азимут!G308*PI()/180))^2))))*180/PI())</f>
        <v>11.78898520736098</v>
      </c>
      <c r="R308" s="73">
        <f>(-1)*(180*_nn1+(-1)^_nn1*ASIN(-(-1)*SIN(Расчет!D325*PI()/180)/(SQRT(_sinfi^2+(_cosfi*COS(Азимут!H308*PI()/180))^2)))*180/PI()+ACOS((_sinfi/(SQRT(_sinfi^2+(_cosfi*COS(Азимут!H308*PI()/180))^2))))*180/PI())</f>
        <v>13.974198775314449</v>
      </c>
      <c r="S308" s="73">
        <f>(-1)*(180*_nn1+(-1)^_nn1*ASIN(-(-1)*SIN(Расчет!D325*PI()/180)/(SQRT(_sinfi^2+(_cosfi*COS(Азимут!I308*PI()/180))^2)))*180/PI()+ACOS((_sinfi/(SQRT(_sinfi^2+(_cosfi*COS(Азимут!I308*PI()/180))^2))))*180/PI())</f>
        <v>15.752482212601791</v>
      </c>
      <c r="T308" s="73">
        <f>(-1)*(180*_nn1+(-1)^_nn1*ASIN(-(-1)*SIN(Расчет!D325*PI()/180)/(SQRT(_sinfi^2+(_cosfi*COS(Азимут!J308*PI()/180))^2)))*180/PI()+ACOS((_sinfi/(SQRT(_sinfi^2+(_cosfi*COS(Азимут!J308*PI()/180))^2))))*180/PI())</f>
        <v>17.127283660605343</v>
      </c>
      <c r="U308" s="73">
        <f>(-1)*(180*_nn1+(-1)^_nn1*ASIN(-(-1)*SIN(Расчет!D325*PI()/180)/(SQRT(_sinfi^2+(_cosfi*COS(Азимут!K308*PI()/180))^2)))*180/PI()+ACOS((_sinfi/(SQRT(_sinfi^2+(_cosfi*COS(Азимут!K308*PI()/180))^2))))*180/PI())</f>
        <v>18.103909069167941</v>
      </c>
      <c r="V308" s="73">
        <f>(-1)*(180*_nn1+(-1)^_nn1*ASIN(-(-1)*SIN(Расчет!D325*PI()/180)/(SQRT(_sinfi^2+(_cosfi*COS(Азимут!L308*PI()/180))^2)))*180/PI()+ACOS((_sinfi/(SQRT(_sinfi^2+(_cosfi*COS(Азимут!L308*PI()/180))^2))))*180/PI())</f>
        <v>18.687480169658926</v>
      </c>
      <c r="W308" s="110">
        <f>(-1)*(180*_nn1+(-1)^_nn1*ASIN(-(-1)*SIN(Расчет!D325*PI()/180)/(SQRT(_sinfi^2+(_cosfi*COS(Азимут!M308*PI()/180))^2)))*180/PI()+ACOS((_sinfi/(SQRT(_sinfi^2+(_cosfi*COS(Азимут!M308*PI()/180))^2))))*180/PI())</f>
        <v>18.881578531287346</v>
      </c>
    </row>
    <row r="309" spans="1:23">
      <c r="A309" s="46">
        <f>Расчет!A326</f>
        <v>305</v>
      </c>
      <c r="B309" s="3" t="str">
        <f>Расчет!B326</f>
        <v>Ноябрь</v>
      </c>
      <c r="C309" s="31">
        <f>Расчет!C326</f>
        <v>1</v>
      </c>
      <c r="D309" s="116">
        <f>Расчет!U326-Расчет!U326/10</f>
        <v>57.059252881926163</v>
      </c>
      <c r="E309" s="57">
        <f>D309-Расчет!U326/10</f>
        <v>50.719335895045475</v>
      </c>
      <c r="F309" s="57">
        <f>E309-Расчет!U326/10</f>
        <v>44.379418908164787</v>
      </c>
      <c r="G309" s="57">
        <f>F309-Расчет!U326/10</f>
        <v>38.039501921284099</v>
      </c>
      <c r="H309" s="57">
        <f>G309-Расчет!U326/10</f>
        <v>31.699584934403415</v>
      </c>
      <c r="I309" s="57">
        <f>H309-Расчет!U326/10</f>
        <v>25.35966794752273</v>
      </c>
      <c r="J309" s="57">
        <f>I309-Расчет!U326/10</f>
        <v>19.019750960642046</v>
      </c>
      <c r="K309" s="57">
        <f>J309-Расчет!U326/10</f>
        <v>12.679833973761362</v>
      </c>
      <c r="L309" s="57">
        <f>K309-Расчет!U326/10</f>
        <v>6.3399169868806764</v>
      </c>
      <c r="M309" s="117">
        <f>L309-Расчет!U326/10</f>
        <v>-8.8817841970012523E-15</v>
      </c>
      <c r="N309" s="109">
        <f>(-1)*(180*_nn1+(-1)^_nn1*ASIN(-(-1)*SIN(Расчет!D326*PI()/180)/(SQRT(_sinfi^2+(_cosfi*COS(Азимут!D309*PI()/180))^2)))*180/PI()+ACOS((_sinfi/(SQRT(_sinfi^2+(_cosfi*COS(Азимут!D309*PI()/180))^2))))*180/PI())</f>
        <v>2.7938510749571321</v>
      </c>
      <c r="O309" s="73">
        <f>(-1)*(180*_nn1+(-1)^_nn1*ASIN(-(-1)*SIN(Расчет!D326*PI()/180)/(SQRT(_sinfi^2+(_cosfi*COS(Азимут!E309*PI()/180))^2)))*180/PI()+ACOS((_sinfi/(SQRT(_sinfi^2+(_cosfi*COS(Азимут!E309*PI()/180))^2))))*180/PI())</f>
        <v>6.1034811906831408</v>
      </c>
      <c r="P309" s="73">
        <f>(-1)*(180*_nn1+(-1)^_nn1*ASIN(-(-1)*SIN(Расчет!D326*PI()/180)/(SQRT(_sinfi^2+(_cosfi*COS(Азимут!F309*PI()/180))^2)))*180/PI()+ACOS((_sinfi/(SQRT(_sinfi^2+(_cosfi*COS(Азимут!F309*PI()/180))^2))))*180/PI())</f>
        <v>9.0431346264196293</v>
      </c>
      <c r="Q309" s="73">
        <f>(-1)*(180*_nn1+(-1)^_nn1*ASIN(-(-1)*SIN(Расчет!D326*PI()/180)/(SQRT(_sinfi^2+(_cosfi*COS(Азимут!G309*PI()/180))^2)))*180/PI()+ACOS((_sinfi/(SQRT(_sinfi^2+(_cosfi*COS(Азимут!G309*PI()/180))^2))))*180/PI())</f>
        <v>11.592425378509262</v>
      </c>
      <c r="R309" s="73">
        <f>(-1)*(180*_nn1+(-1)^_nn1*ASIN(-(-1)*SIN(Расчет!D326*PI()/180)/(SQRT(_sinfi^2+(_cosfi*COS(Азимут!H309*PI()/180))^2)))*180/PI()+ACOS((_sinfi/(SQRT(_sinfi^2+(_cosfi*COS(Азимут!H309*PI()/180))^2))))*180/PI())</f>
        <v>13.742555284275312</v>
      </c>
      <c r="S309" s="73">
        <f>(-1)*(180*_nn1+(-1)^_nn1*ASIN(-(-1)*SIN(Расчет!D326*PI()/180)/(SQRT(_sinfi^2+(_cosfi*COS(Азимут!I309*PI()/180))^2)))*180/PI()+ACOS((_sinfi/(SQRT(_sinfi^2+(_cosfi*COS(Азимут!I309*PI()/180))^2))))*180/PI())</f>
        <v>15.492480899978887</v>
      </c>
      <c r="T309" s="73">
        <f>(-1)*(180*_nn1+(-1)^_nn1*ASIN(-(-1)*SIN(Расчет!D326*PI()/180)/(SQRT(_sinfi^2+(_cosfi*COS(Азимут!J309*PI()/180))^2)))*180/PI()+ACOS((_sinfi/(SQRT(_sinfi^2+(_cosfi*COS(Азимут!J309*PI()/180))^2))))*180/PI())</f>
        <v>16.845559608498291</v>
      </c>
      <c r="U309" s="73">
        <f>(-1)*(180*_nn1+(-1)^_nn1*ASIN(-(-1)*SIN(Расчет!D326*PI()/180)/(SQRT(_sinfi^2+(_cosfi*COS(Азимут!K309*PI()/180))^2)))*180/PI()+ACOS((_sinfi/(SQRT(_sinfi^2+(_cosfi*COS(Азимут!K309*PI()/180))^2))))*180/PI())</f>
        <v>17.806893370895182</v>
      </c>
      <c r="V309" s="73">
        <f>(-1)*(180*_nn1+(-1)^_nn1*ASIN(-(-1)*SIN(Расчет!D326*PI()/180)/(SQRT(_sinfi^2+(_cosfi*COS(Азимут!L309*PI()/180))^2)))*180/PI()+ACOS((_sinfi/(SQRT(_sinfi^2+(_cosfi*COS(Азимут!L309*PI()/180))^2))))*180/PI())</f>
        <v>18.381391747476385</v>
      </c>
      <c r="W309" s="110">
        <f>(-1)*(180*_nn1+(-1)^_nn1*ASIN(-(-1)*SIN(Расчет!D326*PI()/180)/(SQRT(_sinfi^2+(_cosfi*COS(Азимут!M309*PI()/180))^2)))*180/PI()+ACOS((_sinfi/(SQRT(_sinfi^2+(_cosfi*COS(Азимут!M309*PI()/180))^2))))*180/PI())</f>
        <v>18.572484102046502</v>
      </c>
    </row>
    <row r="310" spans="1:23">
      <c r="A310" s="46">
        <f>Расчет!A327</f>
        <v>306</v>
      </c>
      <c r="B310" s="3" t="str">
        <f>Расчет!B327</f>
        <v>Ноябрь</v>
      </c>
      <c r="C310" s="31">
        <f>Расчет!C327</f>
        <v>2</v>
      </c>
      <c r="D310" s="116">
        <f>Расчет!U327-Расчет!U327/10</f>
        <v>56.523799080100176</v>
      </c>
      <c r="E310" s="57">
        <f>D310-Расчет!U327/10</f>
        <v>50.243376960089044</v>
      </c>
      <c r="F310" s="57">
        <f>E310-Расчет!U327/10</f>
        <v>43.962954840077913</v>
      </c>
      <c r="G310" s="57">
        <f>F310-Расчет!U327/10</f>
        <v>37.682532720066781</v>
      </c>
      <c r="H310" s="57">
        <f>G310-Расчет!U327/10</f>
        <v>31.40211060005565</v>
      </c>
      <c r="I310" s="57">
        <f>H310-Расчет!U327/10</f>
        <v>25.121688480044519</v>
      </c>
      <c r="J310" s="57">
        <f>I310-Расчет!U327/10</f>
        <v>18.841266360033387</v>
      </c>
      <c r="K310" s="57">
        <f>J310-Расчет!U327/10</f>
        <v>12.560844240022256</v>
      </c>
      <c r="L310" s="57">
        <f>K310-Расчет!U327/10</f>
        <v>6.2804221200111252</v>
      </c>
      <c r="M310" s="117">
        <f>L310-Расчет!U327/10</f>
        <v>0</v>
      </c>
      <c r="N310" s="109">
        <f>(-1)*(180*_nn1+(-1)^_nn1*ASIN(-(-1)*SIN(Расчет!D327*PI()/180)/(SQRT(_sinfi^2+(_cosfi*COS(Азимут!D310*PI()/180))^2)))*180/PI()+ACOS((_sinfi/(SQRT(_sinfi^2+(_cosfi*COS(Азимут!D310*PI()/180))^2))))*180/PI())</f>
        <v>2.739408107650263</v>
      </c>
      <c r="O310" s="73">
        <f>(-1)*(180*_nn1+(-1)^_nn1*ASIN(-(-1)*SIN(Расчет!D327*PI()/180)/(SQRT(_sinfi^2+(_cosfi*COS(Азимут!E310*PI()/180))^2)))*180/PI()+ACOS((_sinfi/(SQRT(_sinfi^2+(_cosfi*COS(Азимут!E310*PI()/180))^2))))*180/PI())</f>
        <v>5.9974040073811068</v>
      </c>
      <c r="P310" s="73">
        <f>(-1)*(180*_nn1+(-1)^_nn1*ASIN(-(-1)*SIN(Расчет!D327*PI()/180)/(SQRT(_sinfi^2+(_cosfi*COS(Азимут!F310*PI()/180))^2)))*180/PI()+ACOS((_sinfi/(SQRT(_sinfi^2+(_cosfi*COS(Азимут!F310*PI()/180))^2))))*180/PI())</f>
        <v>8.8901418069347358</v>
      </c>
      <c r="Q310" s="73">
        <f>(-1)*(180*_nn1+(-1)^_nn1*ASIN(-(-1)*SIN(Расчет!D327*PI()/180)/(SQRT(_sinfi^2+(_cosfi*COS(Азимут!G310*PI()/180))^2)))*180/PI()+ACOS((_sinfi/(SQRT(_sinfi^2+(_cosfi*COS(Азимут!G310*PI()/180))^2))))*180/PI())</f>
        <v>11.398405526932009</v>
      </c>
      <c r="R310" s="73">
        <f>(-1)*(180*_nn1+(-1)^_nn1*ASIN(-(-1)*SIN(Расчет!D327*PI()/180)/(SQRT(_sinfi^2+(_cosfi*COS(Азимут!H310*PI()/180))^2)))*180/PI()+ACOS((_sinfi/(SQRT(_sinfi^2+(_cosfi*COS(Азимут!H310*PI()/180))^2))))*180/PI())</f>
        <v>13.513969741785786</v>
      </c>
      <c r="S310" s="73">
        <f>(-1)*(180*_nn1+(-1)^_nn1*ASIN(-(-1)*SIN(Расчет!D327*PI()/180)/(SQRT(_sinfi^2+(_cosfi*COS(Азимут!I310*PI()/180))^2)))*180/PI()+ACOS((_sinfi/(SQRT(_sinfi^2+(_cosfi*COS(Азимут!I310*PI()/180))^2))))*180/PI())</f>
        <v>15.235947626997131</v>
      </c>
      <c r="T310" s="73">
        <f>(-1)*(180*_nn1+(-1)^_nn1*ASIN(-(-1)*SIN(Расчет!D327*PI()/180)/(SQRT(_sinfi^2+(_cosfi*COS(Азимут!J310*PI()/180))^2)))*180/PI()+ACOS((_sinfi/(SQRT(_sinfi^2+(_cosfi*COS(Азимут!J310*PI()/180))^2))))*180/PI())</f>
        <v>16.567608148278509</v>
      </c>
      <c r="U310" s="73">
        <f>(-1)*(180*_nn1+(-1)^_nn1*ASIN(-(-1)*SIN(Расчет!D327*PI()/180)/(SQRT(_sinfi^2+(_cosfi*COS(Азимут!K310*PI()/180))^2)))*180/PI()+ACOS((_sinfi/(SQRT(_sinfi^2+(_cosfi*COS(Азимут!K310*PI()/180))^2))))*180/PI())</f>
        <v>17.513857833788819</v>
      </c>
      <c r="V310" s="73">
        <f>(-1)*(180*_nn1+(-1)^_nn1*ASIN(-(-1)*SIN(Расчет!D327*PI()/180)/(SQRT(_sinfi^2+(_cosfi*COS(Азимут!L310*PI()/180))^2)))*180/PI()+ACOS((_sinfi/(SQRT(_sinfi^2+(_cosfi*COS(Азимут!L310*PI()/180))^2))))*180/PI())</f>
        <v>18.07940344921451</v>
      </c>
      <c r="W310" s="110">
        <f>(-1)*(180*_nn1+(-1)^_nn1*ASIN(-(-1)*SIN(Расчет!D327*PI()/180)/(SQRT(_sinfi^2+(_cosfi*COS(Азимут!M310*PI()/180))^2)))*180/PI()+ACOS((_sinfi/(SQRT(_sinfi^2+(_cosfi*COS(Азимут!M310*PI()/180))^2))))*180/PI())</f>
        <v>18.267528965751524</v>
      </c>
    </row>
    <row r="311" spans="1:23">
      <c r="A311" s="46">
        <f>Расчет!A328</f>
        <v>307</v>
      </c>
      <c r="B311" s="3" t="str">
        <f>Расчет!B328</f>
        <v>Ноябрь</v>
      </c>
      <c r="C311" s="31">
        <f>Расчет!C328</f>
        <v>3</v>
      </c>
      <c r="D311" s="116">
        <f>Расчет!U328-Расчет!U328/10</f>
        <v>55.99375131675464</v>
      </c>
      <c r="E311" s="57">
        <f>D311-Расчет!U328/10</f>
        <v>49.772223392670789</v>
      </c>
      <c r="F311" s="57">
        <f>E311-Расчет!U328/10</f>
        <v>43.550695468586937</v>
      </c>
      <c r="G311" s="57">
        <f>F311-Расчет!U328/10</f>
        <v>37.329167544503086</v>
      </c>
      <c r="H311" s="57">
        <f>G311-Расчет!U328/10</f>
        <v>31.107639620419235</v>
      </c>
      <c r="I311" s="57">
        <f>H311-Расчет!U328/10</f>
        <v>24.886111696335384</v>
      </c>
      <c r="J311" s="57">
        <f>I311-Расчет!U328/10</f>
        <v>18.664583772251532</v>
      </c>
      <c r="K311" s="57">
        <f>J311-Расчет!U328/10</f>
        <v>12.443055848167683</v>
      </c>
      <c r="L311" s="57">
        <f>K311-Расчет!U328/10</f>
        <v>6.2215279240838335</v>
      </c>
      <c r="M311" s="117">
        <f>L311-Расчет!U328/10</f>
        <v>-1.5987211554602254E-14</v>
      </c>
      <c r="N311" s="109">
        <f>(-1)*(180*_nn1+(-1)^_nn1*ASIN(-(-1)*SIN(Расчет!D328*PI()/180)/(SQRT(_sinfi^2+(_cosfi*COS(Азимут!D311*PI()/180))^2)))*180/PI()+ACOS((_sinfi/(SQRT(_sinfi^2+(_cosfi*COS(Азимут!D311*PI()/180))^2))))*180/PI())</f>
        <v>2.6855676599271305</v>
      </c>
      <c r="O311" s="73">
        <f>(-1)*(180*_nn1+(-1)^_nn1*ASIN(-(-1)*SIN(Расчет!D328*PI()/180)/(SQRT(_sinfi^2+(_cosfi*COS(Азимут!E311*PI()/180))^2)))*180/PI()+ACOS((_sinfi/(SQRT(_sinfi^2+(_cosfi*COS(Азимут!E311*PI()/180))^2))))*180/PI())</f>
        <v>5.8926225664287131</v>
      </c>
      <c r="P311" s="73">
        <f>(-1)*(180*_nn1+(-1)^_nn1*ASIN(-(-1)*SIN(Расчет!D328*PI()/180)/(SQRT(_sinfi^2+(_cosfi*COS(Азимут!F311*PI()/180))^2)))*180/PI()+ACOS((_sinfi/(SQRT(_sinfi^2+(_cosfi*COS(Азимут!F311*PI()/180))^2))))*180/PI())</f>
        <v>8.7391344717400727</v>
      </c>
      <c r="Q311" s="73">
        <f>(-1)*(180*_nn1+(-1)^_nn1*ASIN(-(-1)*SIN(Расчет!D328*PI()/180)/(SQRT(_sinfi^2+(_cosfi*COS(Азимут!G311*PI()/180))^2)))*180/PI()+ACOS((_sinfi/(SQRT(_sinfi^2+(_cosfi*COS(Азимут!G311*PI()/180))^2))))*180/PI())</f>
        <v>11.206995389738324</v>
      </c>
      <c r="R311" s="73">
        <f>(-1)*(180*_nn1+(-1)^_nn1*ASIN(-(-1)*SIN(Расчет!D328*PI()/180)/(SQRT(_sinfi^2+(_cosfi*COS(Азимут!H311*PI()/180))^2)))*180/PI()+ACOS((_sinfi/(SQRT(_sinfi^2+(_cosfi*COS(Азимут!H311*PI()/180))^2))))*180/PI())</f>
        <v>13.288520071110952</v>
      </c>
      <c r="S311" s="73">
        <f>(-1)*(180*_nn1+(-1)^_nn1*ASIN(-(-1)*SIN(Расчет!D328*PI()/180)/(SQRT(_sinfi^2+(_cosfi*COS(Азимут!I311*PI()/180))^2)))*180/PI()+ACOS((_sinfi/(SQRT(_sinfi^2+(_cosfi*COS(Азимут!I311*PI()/180))^2))))*180/PI())</f>
        <v>14.982967477691716</v>
      </c>
      <c r="T311" s="73">
        <f>(-1)*(180*_nn1+(-1)^_nn1*ASIN(-(-1)*SIN(Расчет!D328*PI()/180)/(SQRT(_sinfi^2+(_cosfi*COS(Азимут!J311*PI()/180))^2)))*180/PI()+ACOS((_sinfi/(SQRT(_sinfi^2+(_cosfi*COS(Азимут!J311*PI()/180))^2))))*180/PI())</f>
        <v>16.293520467998547</v>
      </c>
      <c r="U311" s="73">
        <f>(-1)*(180*_nn1+(-1)^_nn1*ASIN(-(-1)*SIN(Расчет!D328*PI()/180)/(SQRT(_sinfi^2+(_cosfi*COS(Азимут!K311*PI()/180))^2)))*180/PI()+ACOS((_sinfi/(SQRT(_sinfi^2+(_cosfi*COS(Азимут!K311*PI()/180))^2))))*180/PI())</f>
        <v>17.224898381896622</v>
      </c>
      <c r="V311" s="73">
        <f>(-1)*(180*_nn1+(-1)^_nn1*ASIN(-(-1)*SIN(Расчет!D328*PI()/180)/(SQRT(_sinfi^2+(_cosfi*COS(Азимут!L311*PI()/180))^2)))*180/PI()+ACOS((_sinfi/(SQRT(_sinfi^2+(_cosfi*COS(Азимут!L311*PI()/180))^2))))*180/PI())</f>
        <v>17.781614213085533</v>
      </c>
      <c r="W311" s="110">
        <f>(-1)*(180*_nn1+(-1)^_nn1*ASIN(-(-1)*SIN(Расчет!D328*PI()/180)/(SQRT(_sinfi^2+(_cosfi*COS(Азимут!M311*PI()/180))^2)))*180/PI()+ACOS((_sinfi/(SQRT(_sinfi^2+(_cosfi*COS(Азимут!M311*PI()/180))^2))))*180/PI())</f>
        <v>17.966813096062083</v>
      </c>
    </row>
    <row r="312" spans="1:23">
      <c r="A312" s="46">
        <f>Расчет!A329</f>
        <v>308</v>
      </c>
      <c r="B312" s="3" t="str">
        <f>Расчет!B329</f>
        <v>Ноябрь</v>
      </c>
      <c r="C312" s="31">
        <f>Расчет!C329</f>
        <v>4</v>
      </c>
      <c r="D312" s="116">
        <f>Расчет!U329-Расчет!U329/10</f>
        <v>55.469298916893777</v>
      </c>
      <c r="E312" s="57">
        <f>D312-Расчет!U329/10</f>
        <v>49.306043481683361</v>
      </c>
      <c r="F312" s="57">
        <f>E312-Расчет!U329/10</f>
        <v>43.142788046472944</v>
      </c>
      <c r="G312" s="57">
        <f>F312-Расчет!U329/10</f>
        <v>36.979532611262528</v>
      </c>
      <c r="H312" s="57">
        <f>G312-Расчет!U329/10</f>
        <v>30.816277176052107</v>
      </c>
      <c r="I312" s="57">
        <f>H312-Расчет!U329/10</f>
        <v>24.653021740841687</v>
      </c>
      <c r="J312" s="57">
        <f>I312-Расчет!U329/10</f>
        <v>18.489766305631267</v>
      </c>
      <c r="K312" s="57">
        <f>J312-Расчет!U329/10</f>
        <v>12.326510870420847</v>
      </c>
      <c r="L312" s="57">
        <f>K312-Расчет!U329/10</f>
        <v>6.1632554352104272</v>
      </c>
      <c r="M312" s="117">
        <f>L312-Расчет!U329/10</f>
        <v>7.1054273576010019E-15</v>
      </c>
      <c r="N312" s="109">
        <f>(-1)*(180*_nn1+(-1)^_nn1*ASIN(-(-1)*SIN(Расчет!D329*PI()/180)/(SQRT(_sinfi^2+(_cosfi*COS(Азимут!D312*PI()/180))^2)))*180/PI()+ACOS((_sinfi/(SQRT(_sinfi^2+(_cosfi*COS(Азимут!D312*PI()/180))^2))))*180/PI())</f>
        <v>2.632357603399754</v>
      </c>
      <c r="O312" s="73">
        <f>(-1)*(180*_nn1+(-1)^_nn1*ASIN(-(-1)*SIN(Расчет!D329*PI()/180)/(SQRT(_sinfi^2+(_cosfi*COS(Азимут!E312*PI()/180))^2)))*180/PI()+ACOS((_sinfi/(SQRT(_sinfi^2+(_cosfi*COS(Азимут!E312*PI()/180))^2))))*180/PI())</f>
        <v>5.7891834380943692</v>
      </c>
      <c r="P312" s="73">
        <f>(-1)*(180*_nn1+(-1)^_nn1*ASIN(-(-1)*SIN(Расчет!D329*PI()/180)/(SQRT(_sinfi^2+(_cosfi*COS(Азимут!F312*PI()/180))^2)))*180/PI()+ACOS((_sinfi/(SQRT(_sinfi^2+(_cosfi*COS(Азимут!F312*PI()/180))^2))))*180/PI())</f>
        <v>8.5901721468605672</v>
      </c>
      <c r="Q312" s="73">
        <f>(-1)*(180*_nn1+(-1)^_nn1*ASIN(-(-1)*SIN(Расчет!D329*PI()/180)/(SQRT(_sinfi^2+(_cosfi*COS(Азимут!G312*PI()/180))^2)))*180/PI()+ACOS((_sinfi/(SQRT(_sinfi^2+(_cosfi*COS(Азимут!G312*PI()/180))^2))))*180/PI())</f>
        <v>11.018264331864259</v>
      </c>
      <c r="R312" s="73">
        <f>(-1)*(180*_nn1+(-1)^_nn1*ASIN(-(-1)*SIN(Расчет!D329*PI()/180)/(SQRT(_sinfi^2+(_cosfi*COS(Азимут!H312*PI()/180))^2)))*180/PI()+ACOS((_sinfi/(SQRT(_sinfi^2+(_cosfi*COS(Азимут!H312*PI()/180))^2))))*180/PI())</f>
        <v>13.066283865091719</v>
      </c>
      <c r="S312" s="73">
        <f>(-1)*(180*_nn1+(-1)^_nn1*ASIN(-(-1)*SIN(Расчет!D329*PI()/180)/(SQRT(_sinfi^2+(_cosfi*COS(Азимут!I312*PI()/180))^2)))*180/PI()+ACOS((_sinfi/(SQRT(_sinfi^2+(_cosfi*COS(Азимут!I312*PI()/180))^2))))*180/PI())</f>
        <v>14.733625225425357</v>
      </c>
      <c r="T312" s="73">
        <f>(-1)*(180*_nn1+(-1)^_nn1*ASIN(-(-1)*SIN(Расчет!D329*PI()/180)/(SQRT(_sinfi^2+(_cosfi*COS(Азимут!J312*PI()/180))^2)))*180/PI()+ACOS((_sinfi/(SQRT(_sinfi^2+(_cosfi*COS(Азимут!J312*PI()/180))^2))))*180/PI())</f>
        <v>16.023387443648204</v>
      </c>
      <c r="U312" s="73">
        <f>(-1)*(180*_nn1+(-1)^_nn1*ASIN(-(-1)*SIN(Расчет!D329*PI()/180)/(SQRT(_sinfi^2+(_cosfi*COS(Азимут!K312*PI()/180))^2)))*180/PI()+ACOS((_sinfi/(SQRT(_sinfi^2+(_cosfi*COS(Азимут!K312*PI()/180))^2))))*180/PI())</f>
        <v>16.940110614778121</v>
      </c>
      <c r="V312" s="73">
        <f>(-1)*(180*_nn1+(-1)^_nn1*ASIN(-(-1)*SIN(Расчет!D329*PI()/180)/(SQRT(_sinfi^2+(_cosfi*COS(Азимут!L312*PI()/180))^2)))*180/PI()+ACOS((_sinfi/(SQRT(_sinfi^2+(_cosfi*COS(Азимут!L312*PI()/180))^2))))*180/PI())</f>
        <v>17.488122640296012</v>
      </c>
      <c r="W312" s="110">
        <f>(-1)*(180*_nn1+(-1)^_nn1*ASIN(-(-1)*SIN(Расчет!D329*PI()/180)/(SQRT(_sinfi^2+(_cosfi*COS(Азимут!M312*PI()/180))^2)))*180/PI()+ACOS((_sinfi/(SQRT(_sinfi^2+(_cosfi*COS(Азимут!M312*PI()/180))^2))))*180/PI())</f>
        <v>17.670436124582807</v>
      </c>
    </row>
    <row r="313" spans="1:23">
      <c r="A313" s="46">
        <f>Расчет!A330</f>
        <v>309</v>
      </c>
      <c r="B313" s="3" t="str">
        <f>Расчет!B330</f>
        <v>Ноябрь</v>
      </c>
      <c r="C313" s="31">
        <f>Расчет!C330</f>
        <v>5</v>
      </c>
      <c r="D313" s="116">
        <f>Расчет!U330-Расчет!U330/10</f>
        <v>54.950635679313947</v>
      </c>
      <c r="E313" s="57">
        <f>D313-Расчет!U330/10</f>
        <v>48.845009492723506</v>
      </c>
      <c r="F313" s="57">
        <f>E313-Расчет!U330/10</f>
        <v>42.739383306133064</v>
      </c>
      <c r="G313" s="57">
        <f>F313-Расчет!U330/10</f>
        <v>36.633757119542622</v>
      </c>
      <c r="H313" s="57">
        <f>G313-Расчет!U330/10</f>
        <v>30.528130932952184</v>
      </c>
      <c r="I313" s="57">
        <f>H313-Расчет!U330/10</f>
        <v>24.422504746361746</v>
      </c>
      <c r="J313" s="57">
        <f>I313-Расчет!U330/10</f>
        <v>18.316878559771308</v>
      </c>
      <c r="K313" s="57">
        <f>J313-Расчет!U330/10</f>
        <v>12.211252373180869</v>
      </c>
      <c r="L313" s="57">
        <f>K313-Расчет!U330/10</f>
        <v>6.1056261865904311</v>
      </c>
      <c r="M313" s="117">
        <f>L313-Расчет!U330/10</f>
        <v>-7.1054273576010019E-15</v>
      </c>
      <c r="N313" s="109">
        <f>(-1)*(180*_nn1+(-1)^_nn1*ASIN(-(-1)*SIN(Расчет!D330*PI()/180)/(SQRT(_sinfi^2+(_cosfi*COS(Азимут!D313*PI()/180))^2)))*180/PI()+ACOS((_sinfi/(SQRT(_sinfi^2+(_cosfi*COS(Азимут!D313*PI()/180))^2))))*180/PI())</f>
        <v>2.5798055119230696</v>
      </c>
      <c r="O313" s="73">
        <f>(-1)*(180*_nn1+(-1)^_nn1*ASIN(-(-1)*SIN(Расчет!D330*PI()/180)/(SQRT(_sinfi^2+(_cosfi*COS(Азимут!E313*PI()/180))^2)))*180/PI()+ACOS((_sinfi/(SQRT(_sinfi^2+(_cosfi*COS(Азимут!E313*PI()/180))^2))))*180/PI())</f>
        <v>5.6871327630338726</v>
      </c>
      <c r="P313" s="73">
        <f>(-1)*(180*_nn1+(-1)^_nn1*ASIN(-(-1)*SIN(Расчет!D330*PI()/180)/(SQRT(_sinfi^2+(_cosfi*COS(Азимут!F313*PI()/180))^2)))*180/PI()+ACOS((_sinfi/(SQRT(_sinfi^2+(_cosfi*COS(Азимут!F313*PI()/180))^2))))*180/PI())</f>
        <v>8.4433139168200455</v>
      </c>
      <c r="Q313" s="73">
        <f>(-1)*(180*_nn1+(-1)^_nn1*ASIN(-(-1)*SIN(Расчет!D330*PI()/180)/(SQRT(_sinfi^2+(_cosfi*COS(Азимут!G313*PI()/180))^2)))*180/PI()+ACOS((_sinfi/(SQRT(_sinfi^2+(_cosfi*COS(Азимут!G313*PI()/180))^2))))*180/PI())</f>
        <v>10.832281313785074</v>
      </c>
      <c r="R313" s="73">
        <f>(-1)*(180*_nn1+(-1)^_nn1*ASIN(-(-1)*SIN(Расчет!D330*PI()/180)/(SQRT(_sinfi^2+(_cosfi*COS(Азимут!H313*PI()/180))^2)))*180/PI()+ACOS((_sinfi/(SQRT(_sinfi^2+(_cosfi*COS(Азимут!H313*PI()/180))^2))))*180/PI())</f>
        <v>12.847338348292283</v>
      </c>
      <c r="S313" s="73">
        <f>(-1)*(180*_nn1+(-1)^_nn1*ASIN(-(-1)*SIN(Расчет!D330*PI()/180)/(SQRT(_sinfi^2+(_cosfi*COS(Азимут!I313*PI()/180))^2)))*180/PI()+ACOS((_sinfi/(SQRT(_sinfi^2+(_cosfi*COS(Азимут!I313*PI()/180))^2))))*180/PI())</f>
        <v>14.488005290669491</v>
      </c>
      <c r="T313" s="73">
        <f>(-1)*(180*_nn1+(-1)^_nn1*ASIN(-(-1)*SIN(Расчет!D330*PI()/180)/(SQRT(_sinfi^2+(_cosfi*COS(Азимут!J313*PI()/180))^2)))*180/PI()+ACOS((_sinfi/(SQRT(_sinfi^2+(_cosfi*COS(Азимут!J313*PI()/180))^2))))*180/PI())</f>
        <v>15.757299593765936</v>
      </c>
      <c r="U313" s="73">
        <f>(-1)*(180*_nn1+(-1)^_nn1*ASIN(-(-1)*SIN(Расчет!D330*PI()/180)/(SQRT(_sinfi^2+(_cosfi*COS(Азимут!K313*PI()/180))^2)))*180/PI()+ACOS((_sinfi/(SQRT(_sinfi^2+(_cosfi*COS(Азимут!K313*PI()/180))^2))))*180/PI())</f>
        <v>16.659589759975972</v>
      </c>
      <c r="V313" s="73">
        <f>(-1)*(180*_nn1+(-1)^_nn1*ASIN(-(-1)*SIN(Расчет!D330*PI()/180)/(SQRT(_sinfi^2+(_cosfi*COS(Азимут!L313*PI()/180))^2)))*180/PI()+ACOS((_sinfi/(SQRT(_sinfi^2+(_cosfi*COS(Азимут!L313*PI()/180))^2))))*180/PI())</f>
        <v>17.199026946272852</v>
      </c>
      <c r="W313" s="110">
        <f>(-1)*(180*_nn1+(-1)^_nn1*ASIN(-(-1)*SIN(Расчет!D330*PI()/180)/(SQRT(_sinfi^2+(_cosfi*COS(Азимут!M313*PI()/180))^2)))*180/PI()+ACOS((_sinfi/(SQRT(_sinfi^2+(_cosfi*COS(Азимут!M313*PI()/180))^2))))*180/PI())</f>
        <v>17.378497291678741</v>
      </c>
    </row>
    <row r="314" spans="1:23">
      <c r="A314" s="46">
        <f>Расчет!A331</f>
        <v>310</v>
      </c>
      <c r="B314" s="3" t="str">
        <f>Расчет!B331</f>
        <v>Ноябрь</v>
      </c>
      <c r="C314" s="31">
        <f>Расчет!C331</f>
        <v>6</v>
      </c>
      <c r="D314" s="116">
        <f>Расчет!U331-Расчет!U331/10</f>
        <v>54.43795991646423</v>
      </c>
      <c r="E314" s="57">
        <f>D314-Расчет!U331/10</f>
        <v>48.389297703523759</v>
      </c>
      <c r="F314" s="57">
        <f>E314-Расчет!U331/10</f>
        <v>42.340635490583288</v>
      </c>
      <c r="G314" s="57">
        <f>F314-Расчет!U331/10</f>
        <v>36.291973277642818</v>
      </c>
      <c r="H314" s="57">
        <f>G314-Расчет!U331/10</f>
        <v>30.243311064702347</v>
      </c>
      <c r="I314" s="57">
        <f>H314-Расчет!U331/10</f>
        <v>24.194648851761876</v>
      </c>
      <c r="J314" s="57">
        <f>I314-Расчет!U331/10</f>
        <v>18.145986638821405</v>
      </c>
      <c r="K314" s="57">
        <f>J314-Расчет!U331/10</f>
        <v>12.097324425880934</v>
      </c>
      <c r="L314" s="57">
        <f>K314-Расчет!U331/10</f>
        <v>6.0486622129404646</v>
      </c>
      <c r="M314" s="117">
        <f>L314-Расчет!U331/10</f>
        <v>0</v>
      </c>
      <c r="N314" s="109">
        <f>(-1)*(180*_nn1+(-1)^_nn1*ASIN(-(-1)*SIN(Расчет!D331*PI()/180)/(SQRT(_sinfi^2+(_cosfi*COS(Азимут!D314*PI()/180))^2)))*180/PI()+ACOS((_sinfi/(SQRT(_sinfi^2+(_cosfi*COS(Азимут!D314*PI()/180))^2))))*180/PI())</f>
        <v>2.5279386487982265</v>
      </c>
      <c r="O314" s="73">
        <f>(-1)*(180*_nn1+(-1)^_nn1*ASIN(-(-1)*SIN(Расчет!D331*PI()/180)/(SQRT(_sinfi^2+(_cosfi*COS(Азимут!E314*PI()/180))^2)))*180/PI()+ACOS((_sinfi/(SQRT(_sinfi^2+(_cosfi*COS(Азимут!E314*PI()/180))^2))))*180/PI())</f>
        <v>5.5865162321337323</v>
      </c>
      <c r="P314" s="73">
        <f>(-1)*(180*_nn1+(-1)^_nn1*ASIN(-(-1)*SIN(Расчет!D331*PI()/180)/(SQRT(_sinfi^2+(_cosfi*COS(Азимут!F314*PI()/180))^2)))*180/PI()+ACOS((_sinfi/(SQRT(_sinfi^2+(_cosfi*COS(Азимут!F314*PI()/180))^2))))*180/PI())</f>
        <v>8.2986183976045425</v>
      </c>
      <c r="Q314" s="73">
        <f>(-1)*(180*_nn1+(-1)^_nn1*ASIN(-(-1)*SIN(Расчет!D331*PI()/180)/(SQRT(_sinfi^2+(_cosfi*COS(Азимут!G314*PI()/180))^2)))*180/PI()+ACOS((_sinfi/(SQRT(_sinfi^2+(_cosfi*COS(Азимут!G314*PI()/180))^2))))*180/PI())</f>
        <v>10.649114857713215</v>
      </c>
      <c r="R314" s="73">
        <f>(-1)*(180*_nn1+(-1)^_nn1*ASIN(-(-1)*SIN(Расчет!D331*PI()/180)/(SQRT(_sinfi^2+(_cosfi*COS(Азимут!H314*PI()/180))^2)))*180/PI()+ACOS((_sinfi/(SQRT(_sinfi^2+(_cosfi*COS(Азимут!H314*PI()/180))^2))))*180/PI())</f>
        <v>12.63176033729016</v>
      </c>
      <c r="S314" s="73">
        <f>(-1)*(180*_nn1+(-1)^_nn1*ASIN(-(-1)*SIN(Расчет!D331*PI()/180)/(SQRT(_sinfi^2+(_cosfi*COS(Азимут!I314*PI()/180))^2)))*180/PI()+ACOS((_sinfi/(SQRT(_sinfi^2+(_cosfi*COS(Азимут!I314*PI()/180))^2))))*180/PI())</f>
        <v>14.246191696664539</v>
      </c>
      <c r="T314" s="73">
        <f>(-1)*(180*_nn1+(-1)^_nn1*ASIN(-(-1)*SIN(Расчет!D331*PI()/180)/(SQRT(_sinfi^2+(_cosfi*COS(Азимут!J314*PI()/180))^2)))*180/PI()+ACOS((_sinfi/(SQRT(_sinfi^2+(_cosfi*COS(Азимут!J314*PI()/180))^2))))*180/PI())</f>
        <v>15.495347031736145</v>
      </c>
      <c r="U314" s="73">
        <f>(-1)*(180*_nn1+(-1)^_nn1*ASIN(-(-1)*SIN(Расчет!D331*PI()/180)/(SQRT(_sinfi^2+(_cosfi*COS(Азимут!K314*PI()/180))^2)))*180/PI()+ACOS((_sinfi/(SQRT(_sinfi^2+(_cosfi*COS(Азимут!K314*PI()/180))^2))))*180/PI())</f>
        <v>16.383430623044376</v>
      </c>
      <c r="V314" s="73">
        <f>(-1)*(180*_nn1+(-1)^_nn1*ASIN(-(-1)*SIN(Расчет!D331*PI()/180)/(SQRT(_sinfi^2+(_cosfi*COS(Азимут!L314*PI()/180))^2)))*180/PI()+ACOS((_sinfi/(SQRT(_sinfi^2+(_cosfi*COS(Азимут!L314*PI()/180))^2))))*180/PI())</f>
        <v>16.914424909374361</v>
      </c>
      <c r="W314" s="110">
        <f>(-1)*(180*_nn1+(-1)^_nn1*ASIN(-(-1)*SIN(Расчет!D331*PI()/180)/(SQRT(_sinfi^2+(_cosfi*COS(Азимут!M314*PI()/180))^2)))*180/PI()+ACOS((_sinfi/(SQRT(_sinfi^2+(_cosfi*COS(Азимут!M314*PI()/180))^2))))*180/PI())</f>
        <v>17.091095394752728</v>
      </c>
    </row>
    <row r="315" spans="1:23">
      <c r="A315" s="46">
        <f>Расчет!A332</f>
        <v>311</v>
      </c>
      <c r="B315" s="3" t="str">
        <f>Расчет!B332</f>
        <v>Ноябрь</v>
      </c>
      <c r="C315" s="31">
        <f>Расчет!C332</f>
        <v>7</v>
      </c>
      <c r="D315" s="116">
        <f>Расчет!U332-Расчет!U332/10</f>
        <v>53.931474481172394</v>
      </c>
      <c r="E315" s="57">
        <f>D315-Расчет!U332/10</f>
        <v>47.939088427708796</v>
      </c>
      <c r="F315" s="57">
        <f>E315-Расчет!U332/10</f>
        <v>41.946702374245199</v>
      </c>
      <c r="G315" s="57">
        <f>F315-Расчет!U332/10</f>
        <v>35.954316320781601</v>
      </c>
      <c r="H315" s="57">
        <f>G315-Расчет!U332/10</f>
        <v>29.961930267318003</v>
      </c>
      <c r="I315" s="57">
        <f>H315-Расчет!U332/10</f>
        <v>23.969544213854405</v>
      </c>
      <c r="J315" s="57">
        <f>I315-Расчет!U332/10</f>
        <v>17.977158160390807</v>
      </c>
      <c r="K315" s="57">
        <f>J315-Расчет!U332/10</f>
        <v>11.984772106927208</v>
      </c>
      <c r="L315" s="57">
        <f>K315-Расчет!U332/10</f>
        <v>5.9923860534636084</v>
      </c>
      <c r="M315" s="117">
        <f>L315-Расчет!U332/10</f>
        <v>8.8817841970012523E-15</v>
      </c>
      <c r="N315" s="109">
        <f>(-1)*(180*_nn1+(-1)^_nn1*ASIN(-(-1)*SIN(Расчет!D332*PI()/180)/(SQRT(_sinfi^2+(_cosfi*COS(Азимут!D315*PI()/180))^2)))*180/PI()+ACOS((_sinfi/(SQRT(_sinfi^2+(_cosfi*COS(Азимут!D315*PI()/180))^2))))*180/PI())</f>
        <v>2.476783953896927</v>
      </c>
      <c r="O315" s="73">
        <f>(-1)*(180*_nn1+(-1)^_nn1*ASIN(-(-1)*SIN(Расчет!D332*PI()/180)/(SQRT(_sinfi^2+(_cosfi*COS(Азимут!E315*PI()/180))^2)))*180/PI()+ACOS((_sinfi/(SQRT(_sinfi^2+(_cosfi*COS(Азимут!E315*PI()/180))^2))))*180/PI())</f>
        <v>5.4873790658005248</v>
      </c>
      <c r="P315" s="73">
        <f>(-1)*(180*_nn1+(-1)^_nn1*ASIN(-(-1)*SIN(Расчет!D332*PI()/180)/(SQRT(_sinfi^2+(_cosfi*COS(Азимут!F315*PI()/180))^2)))*180/PI()+ACOS((_sinfi/(SQRT(_sinfi^2+(_cosfi*COS(Азимут!F315*PI()/180))^2))))*180/PI())</f>
        <v>8.1561437085600232</v>
      </c>
      <c r="Q315" s="73">
        <f>(-1)*(180*_nn1+(-1)^_nn1*ASIN(-(-1)*SIN(Расчет!D332*PI()/180)/(SQRT(_sinfi^2+(_cosfi*COS(Азимут!G315*PI()/180))^2)))*180/PI()+ACOS((_sinfi/(SQRT(_sinfi^2+(_cosfi*COS(Азимут!G315*PI()/180))^2))))*180/PI())</f>
        <v>10.468833012299655</v>
      </c>
      <c r="R315" s="73">
        <f>(-1)*(180*_nn1+(-1)^_nn1*ASIN(-(-1)*SIN(Расчет!D332*PI()/180)/(SQRT(_sinfi^2+(_cosfi*COS(Азимут!H315*PI()/180))^2)))*180/PI()+ACOS((_sinfi/(SQRT(_sinfi^2+(_cosfi*COS(Азимут!H315*PI()/180))^2))))*180/PI())</f>
        <v>12.419626199128061</v>
      </c>
      <c r="S315" s="73">
        <f>(-1)*(180*_nn1+(-1)^_nn1*ASIN(-(-1)*SIN(Расчет!D332*PI()/180)/(SQRT(_sinfi^2+(_cosfi*COS(Азимут!I315*PI()/180))^2)))*180/PI()+ACOS((_sinfi/(SQRT(_sinfi^2+(_cosfi*COS(Азимут!I315*PI()/180))^2))))*180/PI())</f>
        <v>14.008268022976097</v>
      </c>
      <c r="T315" s="73">
        <f>(-1)*(180*_nn1+(-1)^_nn1*ASIN(-(-1)*SIN(Расчет!D332*PI()/180)/(SQRT(_sinfi^2+(_cosfi*COS(Азимут!J315*PI()/180))^2)))*180/PI()+ACOS((_sinfi/(SQRT(_sinfi^2+(_cosfi*COS(Азимут!J315*PI()/180))^2))))*180/PI())</f>
        <v>15.237619415786838</v>
      </c>
      <c r="U315" s="73">
        <f>(-1)*(180*_nn1+(-1)^_nn1*ASIN(-(-1)*SIN(Расчет!D332*PI()/180)/(SQRT(_sinfi^2+(_cosfi*COS(Азимут!K315*PI()/180))^2)))*180/PI()+ACOS((_sinfi/(SQRT(_sinfi^2+(_cosfi*COS(Азимут!K315*PI()/180))^2))))*180/PI())</f>
        <v>16.111727535147281</v>
      </c>
      <c r="V315" s="73">
        <f>(-1)*(180*_nn1+(-1)^_nn1*ASIN(-(-1)*SIN(Расчет!D332*PI()/180)/(SQRT(_sinfi^2+(_cosfi*COS(Азимут!L315*PI()/180))^2)))*180/PI()+ACOS((_sinfi/(SQRT(_sinfi^2+(_cosfi*COS(Азимут!L315*PI()/180))^2))))*180/PI())</f>
        <v>16.634413817097453</v>
      </c>
      <c r="W315" s="110">
        <f>(-1)*(180*_nn1+(-1)^_nn1*ASIN(-(-1)*SIN(Расчет!D332*PI()/180)/(SQRT(_sinfi^2+(_cosfi*COS(Азимут!M315*PI()/180))^2)))*180/PI()+ACOS((_sinfi/(SQRT(_sinfi^2+(_cosfi*COS(Азимут!M315*PI()/180))^2))))*180/PI())</f>
        <v>16.80832873399558</v>
      </c>
    </row>
    <row r="316" spans="1:23">
      <c r="A316" s="46">
        <f>Расчет!A333</f>
        <v>312</v>
      </c>
      <c r="B316" s="3" t="str">
        <f>Расчет!B333</f>
        <v>Ноябрь</v>
      </c>
      <c r="C316" s="31">
        <f>Расчет!C333</f>
        <v>8</v>
      </c>
      <c r="D316" s="116">
        <f>Расчет!U333-Расчет!U333/10</f>
        <v>53.431386778732126</v>
      </c>
      <c r="E316" s="57">
        <f>D316-Расчет!U333/10</f>
        <v>47.494566025539669</v>
      </c>
      <c r="F316" s="57">
        <f>E316-Расчет!U333/10</f>
        <v>41.557745272347212</v>
      </c>
      <c r="G316" s="57">
        <f>F316-Расчет!U333/10</f>
        <v>35.620924519154755</v>
      </c>
      <c r="H316" s="57">
        <f>G316-Расчет!U333/10</f>
        <v>29.684103765962298</v>
      </c>
      <c r="I316" s="57">
        <f>H316-Расчет!U333/10</f>
        <v>23.747283012769842</v>
      </c>
      <c r="J316" s="57">
        <f>I316-Расчет!U333/10</f>
        <v>17.810462259577385</v>
      </c>
      <c r="K316" s="57">
        <f>J316-Расчет!U333/10</f>
        <v>11.873641506384926</v>
      </c>
      <c r="L316" s="57">
        <f>K316-Расчет!U333/10</f>
        <v>5.9368207531924675</v>
      </c>
      <c r="M316" s="117">
        <f>L316-Расчет!U333/10</f>
        <v>8.8817841970012523E-15</v>
      </c>
      <c r="N316" s="109">
        <f>(-1)*(180*_nn1+(-1)^_nn1*ASIN(-(-1)*SIN(Расчет!D333*PI()/180)/(SQRT(_sinfi^2+(_cosfi*COS(Азимут!D316*PI()/180))^2)))*180/PI()+ACOS((_sinfi/(SQRT(_sinfi^2+(_cosfi*COS(Азимут!D316*PI()/180))^2))))*180/PI())</f>
        <v>2.4263680307092841</v>
      </c>
      <c r="O316" s="73">
        <f>(-1)*(180*_nn1+(-1)^_nn1*ASIN(-(-1)*SIN(Расчет!D333*PI()/180)/(SQRT(_sinfi^2+(_cosfi*COS(Азимут!E316*PI()/180))^2)))*180/PI()+ACOS((_sinfi/(SQRT(_sinfi^2+(_cosfi*COS(Азимут!E316*PI()/180))^2))))*180/PI())</f>
        <v>5.3897659927074244</v>
      </c>
      <c r="P316" s="73">
        <f>(-1)*(180*_nn1+(-1)^_nn1*ASIN(-(-1)*SIN(Расчет!D333*PI()/180)/(SQRT(_sinfi^2+(_cosfi*COS(Азимут!F316*PI()/180))^2)))*180/PI()+ACOS((_sinfi/(SQRT(_sinfi^2+(_cosfi*COS(Азимут!F316*PI()/180))^2))))*180/PI())</f>
        <v>8.0159474432435047</v>
      </c>
      <c r="Q316" s="73">
        <f>(-1)*(180*_nn1+(-1)^_nn1*ASIN(-(-1)*SIN(Расчет!D333*PI()/180)/(SQRT(_sinfi^2+(_cosfi*COS(Азимут!G316*PI()/180))^2)))*180/PI()+ACOS((_sinfi/(SQRT(_sinfi^2+(_cosfi*COS(Азимут!G316*PI()/180))^2))))*180/PI())</f>
        <v>10.291503315863054</v>
      </c>
      <c r="R316" s="73">
        <f>(-1)*(180*_nn1+(-1)^_nn1*ASIN(-(-1)*SIN(Расчет!D333*PI()/180)/(SQRT(_sinfi^2+(_cosfi*COS(Азимут!H316*PI()/180))^2)))*180/PI()+ACOS((_sinfi/(SQRT(_sinfi^2+(_cosfi*COS(Азимут!H316*PI()/180))^2))))*180/PI())</f>
        <v>12.211011807951564</v>
      </c>
      <c r="S316" s="73">
        <f>(-1)*(180*_nn1+(-1)^_nn1*ASIN(-(-1)*SIN(Расчет!D333*PI()/180)/(SQRT(_sinfi^2+(_cosfi*COS(Азимут!I316*PI()/180))^2)))*180/PI()+ACOS((_sinfi/(SQRT(_sinfi^2+(_cosfi*COS(Азимут!I316*PI()/180))^2))))*180/PI())</f>
        <v>13.774317356972546</v>
      </c>
      <c r="T316" s="73">
        <f>(-1)*(180*_nn1+(-1)^_nn1*ASIN(-(-1)*SIN(Расчет!D333*PI()/180)/(SQRT(_sinfi^2+(_cosfi*COS(Азимут!J316*PI()/180))^2)))*180/PI()+ACOS((_sinfi/(SQRT(_sinfi^2+(_cosfi*COS(Азимут!J316*PI()/180))^2))))*180/PI())</f>
        <v>14.984205896712552</v>
      </c>
      <c r="U316" s="73">
        <f>(-1)*(180*_nn1+(-1)^_nn1*ASIN(-(-1)*SIN(Расчет!D333*PI()/180)/(SQRT(_sinfi^2+(_cosfi*COS(Азимут!K316*PI()/180))^2)))*180/PI()+ACOS((_sinfi/(SQRT(_sinfi^2+(_cosfi*COS(Азимут!K316*PI()/180))^2))))*180/PI())</f>
        <v>15.844574298249114</v>
      </c>
      <c r="V316" s="73">
        <f>(-1)*(180*_nn1+(-1)^_nn1*ASIN(-(-1)*SIN(Расчет!D333*PI()/180)/(SQRT(_sinfi^2+(_cosfi*COS(Азимут!L316*PI()/180))^2)))*180/PI()+ACOS((_sinfi/(SQRT(_sinfi^2+(_cosfi*COS(Азимут!L316*PI()/180))^2))))*180/PI())</f>
        <v>16.359090409802178</v>
      </c>
      <c r="W316" s="110">
        <f>(-1)*(180*_nn1+(-1)^_nn1*ASIN(-(-1)*SIN(Расчет!D333*PI()/180)/(SQRT(_sinfi^2+(_cosfi*COS(Азимут!M316*PI()/180))^2)))*180/PI()+ACOS((_sinfi/(SQRT(_sinfi^2+(_cosfi*COS(Азимут!M316*PI()/180))^2))))*180/PI())</f>
        <v>16.530295055629097</v>
      </c>
    </row>
    <row r="317" spans="1:23">
      <c r="A317" s="46">
        <f>Расчет!A334</f>
        <v>313</v>
      </c>
      <c r="B317" s="3" t="str">
        <f>Расчет!B334</f>
        <v>Ноябрь</v>
      </c>
      <c r="C317" s="31">
        <f>Расчет!C334</f>
        <v>9</v>
      </c>
      <c r="D317" s="116">
        <f>Расчет!U334-Расчет!U334/10</f>
        <v>52.937908762756159</v>
      </c>
      <c r="E317" s="57">
        <f>D317-Расчет!U334/10</f>
        <v>47.055918900227695</v>
      </c>
      <c r="F317" s="57">
        <f>E317-Расчет!U334/10</f>
        <v>41.173929037699232</v>
      </c>
      <c r="G317" s="57">
        <f>F317-Расчет!U334/10</f>
        <v>35.291939175170768</v>
      </c>
      <c r="H317" s="57">
        <f>G317-Расчет!U334/10</f>
        <v>29.409949312642304</v>
      </c>
      <c r="I317" s="57">
        <f>H317-Расчет!U334/10</f>
        <v>23.52795945011384</v>
      </c>
      <c r="J317" s="57">
        <f>I317-Расчет!U334/10</f>
        <v>17.645969587585377</v>
      </c>
      <c r="K317" s="57">
        <f>J317-Расчет!U334/10</f>
        <v>11.763979725056915</v>
      </c>
      <c r="L317" s="57">
        <f>K317-Расчет!U334/10</f>
        <v>5.881989862528453</v>
      </c>
      <c r="M317" s="117">
        <f>L317-Расчет!U334/10</f>
        <v>-8.8817841970012523E-15</v>
      </c>
      <c r="N317" s="109">
        <f>(-1)*(180*_nn1+(-1)^_nn1*ASIN(-(-1)*SIN(Расчет!D334*PI()/180)/(SQRT(_sinfi^2+(_cosfi*COS(Азимут!D317*PI()/180))^2)))*180/PI()+ACOS((_sinfi/(SQRT(_sinfi^2+(_cosfi*COS(Азимут!D317*PI()/180))^2))))*180/PI())</f>
        <v>2.3767171333205965</v>
      </c>
      <c r="O317" s="73">
        <f>(-1)*(180*_nn1+(-1)^_nn1*ASIN(-(-1)*SIN(Расчет!D334*PI()/180)/(SQRT(_sinfi^2+(_cosfi*COS(Азимут!E317*PI()/180))^2)))*180/PI()+ACOS((_sinfi/(SQRT(_sinfi^2+(_cosfi*COS(Азимут!E317*PI()/180))^2))))*180/PI())</f>
        <v>5.2937212280118047</v>
      </c>
      <c r="P317" s="73">
        <f>(-1)*(180*_nn1+(-1)^_nn1*ASIN(-(-1)*SIN(Расчет!D334*PI()/180)/(SQRT(_sinfi^2+(_cosfi*COS(Азимут!F317*PI()/180))^2)))*180/PI()+ACOS((_sinfi/(SQRT(_sinfi^2+(_cosfi*COS(Азимут!F317*PI()/180))^2))))*180/PI())</f>
        <v>7.8780866392507676</v>
      </c>
      <c r="Q317" s="73">
        <f>(-1)*(180*_nn1+(-1)^_nn1*ASIN(-(-1)*SIN(Расчет!D334*PI()/180)/(SQRT(_sinfi^2+(_cosfi*COS(Азимут!G317*PI()/180))^2)))*180/PI()+ACOS((_sinfi/(SQRT(_sinfi^2+(_cosfi*COS(Азимут!G317*PI()/180))^2))))*180/PI())</f>
        <v>10.117192758175293</v>
      </c>
      <c r="R317" s="73">
        <f>(-1)*(180*_nn1+(-1)^_nn1*ASIN(-(-1)*SIN(Расчет!D334*PI()/180)/(SQRT(_sinfi^2+(_cosfi*COS(Азимут!H317*PI()/180))^2)))*180/PI()+ACOS((_sinfi/(SQRT(_sinfi^2+(_cosfi*COS(Азимут!H317*PI()/180))^2))))*180/PI())</f>
        <v>12.005992499866807</v>
      </c>
      <c r="S317" s="73">
        <f>(-1)*(180*_nn1+(-1)^_nn1*ASIN(-(-1)*SIN(Расчет!D334*PI()/180)/(SQRT(_sinfi^2+(_cosfi*COS(Азимут!I317*PI()/180))^2)))*180/PI()+ACOS((_sinfi/(SQRT(_sinfi^2+(_cosfi*COS(Азимут!I317*PI()/180))^2))))*180/PI())</f>
        <v>13.54442224325615</v>
      </c>
      <c r="T317" s="73">
        <f>(-1)*(180*_nn1+(-1)^_nn1*ASIN(-(-1)*SIN(Расчет!D334*PI()/180)/(SQRT(_sinfi^2+(_cosfi*COS(Азимут!J317*PI()/180))^2)))*180/PI()+ACOS((_sinfi/(SQRT(_sinfi^2+(_cosfi*COS(Азимут!J317*PI()/180))^2))))*180/PI())</f>
        <v>14.735195063353245</v>
      </c>
      <c r="U317" s="73">
        <f>(-1)*(180*_nn1+(-1)^_nn1*ASIN(-(-1)*SIN(Расчет!D334*PI()/180)/(SQRT(_sinfi^2+(_cosfi*COS(Азимут!K317*PI()/180))^2)))*180/PI()+ACOS((_sinfi/(SQRT(_sinfi^2+(_cosfi*COS(Азимут!K317*PI()/180))^2))))*180/PI())</f>
        <v>15.582064127928021</v>
      </c>
      <c r="V317" s="73">
        <f>(-1)*(180*_nn1+(-1)^_nn1*ASIN(-(-1)*SIN(Расчет!D334*PI()/180)/(SQRT(_sinfi^2+(_cosfi*COS(Азимут!L317*PI()/180))^2)))*180/PI()+ACOS((_sinfi/(SQRT(_sinfi^2+(_cosfi*COS(Азимут!L317*PI()/180))^2))))*180/PI())</f>
        <v>16.088550821982466</v>
      </c>
      <c r="W317" s="110">
        <f>(-1)*(180*_nn1+(-1)^_nn1*ASIN(-(-1)*SIN(Расчет!D334*PI()/180)/(SQRT(_sinfi^2+(_cosfi*COS(Азимут!M317*PI()/180))^2)))*180/PI()+ACOS((_sinfi/(SQRT(_sinfi^2+(_cosfi*COS(Азимут!M317*PI()/180))^2))))*180/PI())</f>
        <v>16.257091492671321</v>
      </c>
    </row>
    <row r="318" spans="1:23">
      <c r="A318" s="46">
        <f>Расчет!A335</f>
        <v>314</v>
      </c>
      <c r="B318" s="3" t="str">
        <f>Расчет!B335</f>
        <v>Ноябрь</v>
      </c>
      <c r="C318" s="31">
        <f>Расчет!C335</f>
        <v>10</v>
      </c>
      <c r="D318" s="116">
        <f>Расчет!U335-Расчет!U335/10</f>
        <v>52.451256913115273</v>
      </c>
      <c r="E318" s="57">
        <f>D318-Расчет!U335/10</f>
        <v>46.623339478324688</v>
      </c>
      <c r="F318" s="57">
        <f>E318-Расчет!U335/10</f>
        <v>40.795422043534103</v>
      </c>
      <c r="G318" s="57">
        <f>F318-Расчет!U335/10</f>
        <v>34.967504608743518</v>
      </c>
      <c r="H318" s="57">
        <f>G318-Расчет!U335/10</f>
        <v>29.139587173952933</v>
      </c>
      <c r="I318" s="57">
        <f>H318-Расчет!U335/10</f>
        <v>23.311669739162348</v>
      </c>
      <c r="J318" s="57">
        <f>I318-Расчет!U335/10</f>
        <v>17.483752304371762</v>
      </c>
      <c r="K318" s="57">
        <f>J318-Расчет!U335/10</f>
        <v>11.655834869581177</v>
      </c>
      <c r="L318" s="57">
        <f>K318-Расчет!U335/10</f>
        <v>5.8279174347905913</v>
      </c>
      <c r="M318" s="117">
        <f>L318-Расчет!U335/10</f>
        <v>0</v>
      </c>
      <c r="N318" s="109">
        <f>(-1)*(180*_nn1+(-1)^_nn1*ASIN(-(-1)*SIN(Расчет!D335*PI()/180)/(SQRT(_sinfi^2+(_cosfi*COS(Азимут!D318*PI()/180))^2)))*180/PI()+ACOS((_sinfi/(SQRT(_sinfi^2+(_cosfi*COS(Азимут!D318*PI()/180))^2))))*180/PI())</f>
        <v>2.3278571533226682</v>
      </c>
      <c r="O318" s="73">
        <f>(-1)*(180*_nn1+(-1)^_nn1*ASIN(-(-1)*SIN(Расчет!D335*PI()/180)/(SQRT(_sinfi^2+(_cosfi*COS(Азимут!E318*PI()/180))^2)))*180/PI()+ACOS((_sinfi/(SQRT(_sinfi^2+(_cosfi*COS(Азимут!E318*PI()/180))^2))))*180/PI())</f>
        <v>5.1992884510607382</v>
      </c>
      <c r="P318" s="73">
        <f>(-1)*(180*_nn1+(-1)^_nn1*ASIN(-(-1)*SIN(Расчет!D335*PI()/180)/(SQRT(_sinfi^2+(_cosfi*COS(Азимут!F318*PI()/180))^2)))*180/PI()+ACOS((_sinfi/(SQRT(_sinfi^2+(_cosfi*COS(Азимут!F318*PI()/180))^2))))*180/PI())</f>
        <v>7.7426177470488824</v>
      </c>
      <c r="Q318" s="73">
        <f>(-1)*(180*_nn1+(-1)^_nn1*ASIN(-(-1)*SIN(Расчет!D335*PI()/180)/(SQRT(_sinfi^2+(_cosfi*COS(Азимут!G318*PI()/180))^2)))*180/PI()+ACOS((_sinfi/(SQRT(_sinfi^2+(_cosfi*COS(Азимут!G318*PI()/180))^2))))*180/PI())</f>
        <v>9.9459677408392224</v>
      </c>
      <c r="R318" s="73">
        <f>(-1)*(180*_nn1+(-1)^_nn1*ASIN(-(-1)*SIN(Расчет!D335*PI()/180)/(SQRT(_sinfi^2+(_cosfi*COS(Азимут!H318*PI()/180))^2)))*180/PI()+ACOS((_sinfi/(SQRT(_sinfi^2+(_cosfi*COS(Азимут!H318*PI()/180))^2))))*180/PI())</f>
        <v>11.804643026055686</v>
      </c>
      <c r="S318" s="73">
        <f>(-1)*(180*_nn1+(-1)^_nn1*ASIN(-(-1)*SIN(Расчет!D335*PI()/180)/(SQRT(_sinfi^2+(_cosfi*COS(Азимут!I318*PI()/180))^2)))*180/PI()+ACOS((_sinfi/(SQRT(_sinfi^2+(_cosfi*COS(Азимут!I318*PI()/180))^2))))*180/PI())</f>
        <v>13.318664631089234</v>
      </c>
      <c r="T318" s="73">
        <f>(-1)*(180*_nn1+(-1)^_nn1*ASIN(-(-1)*SIN(Расчет!D335*PI()/180)/(SQRT(_sinfi^2+(_cosfi*COS(Азимут!J318*PI()/180))^2)))*180/PI()+ACOS((_sinfi/(SQRT(_sinfi^2+(_cosfi*COS(Азимут!J318*PI()/180))^2))))*180/PI())</f>
        <v>14.490674885870817</v>
      </c>
      <c r="U318" s="73">
        <f>(-1)*(180*_nn1+(-1)^_nn1*ASIN(-(-1)*SIN(Расчет!D335*PI()/180)/(SQRT(_sinfi^2+(_cosfi*COS(Азимут!K318*PI()/180))^2)))*180/PI()+ACOS((_sinfi/(SQRT(_sinfi^2+(_cosfi*COS(Азимут!K318*PI()/180))^2))))*180/PI())</f>
        <v>15.324289593852399</v>
      </c>
      <c r="V318" s="73">
        <f>(-1)*(180*_nn1+(-1)^_nn1*ASIN(-(-1)*SIN(Расчет!D335*PI()/180)/(SQRT(_sinfi^2+(_cosfi*COS(Азимут!L318*PI()/180))^2)))*180/PI()+ACOS((_sinfi/(SQRT(_sinfi^2+(_cosfi*COS(Азимут!L318*PI()/180))^2))))*180/PI())</f>
        <v>15.822890521124208</v>
      </c>
      <c r="W318" s="110">
        <f>(-1)*(180*_nn1+(-1)^_nn1*ASIN(-(-1)*SIN(Расчет!D335*PI()/180)/(SQRT(_sinfi^2+(_cosfi*COS(Азимут!M318*PI()/180))^2)))*180/PI()+ACOS((_sinfi/(SQRT(_sinfi^2+(_cosfi*COS(Азимут!M318*PI()/180))^2))))*180/PI())</f>
        <v>15.988814503263455</v>
      </c>
    </row>
    <row r="319" spans="1:23">
      <c r="A319" s="46">
        <f>Расчет!A336</f>
        <v>315</v>
      </c>
      <c r="B319" s="3" t="str">
        <f>Расчет!B336</f>
        <v>Ноябрь</v>
      </c>
      <c r="C319" s="31">
        <f>Расчет!C336</f>
        <v>11</v>
      </c>
      <c r="D319" s="116">
        <f>Расчет!U336-Расчет!U336/10</f>
        <v>51.971652194200779</v>
      </c>
      <c r="E319" s="57">
        <f>D319-Расчет!U336/10</f>
        <v>46.197024172622918</v>
      </c>
      <c r="F319" s="57">
        <f>E319-Расчет!U336/10</f>
        <v>40.422396151045056</v>
      </c>
      <c r="G319" s="57">
        <f>F319-Расчет!U336/10</f>
        <v>34.647768129467195</v>
      </c>
      <c r="H319" s="57">
        <f>G319-Расчет!U336/10</f>
        <v>28.873140107889331</v>
      </c>
      <c r="I319" s="57">
        <f>H319-Расчет!U336/10</f>
        <v>23.098512086311466</v>
      </c>
      <c r="J319" s="57">
        <f>I319-Расчет!U336/10</f>
        <v>17.323884064733601</v>
      </c>
      <c r="K319" s="57">
        <f>J319-Расчет!U336/10</f>
        <v>11.549256043155737</v>
      </c>
      <c r="L319" s="57">
        <f>K319-Расчет!U336/10</f>
        <v>5.7746280215778727</v>
      </c>
      <c r="M319" s="117">
        <f>L319-Расчет!U336/10</f>
        <v>8.8817841970012523E-15</v>
      </c>
      <c r="N319" s="109">
        <f>(-1)*(180*_nn1+(-1)^_nn1*ASIN(-(-1)*SIN(Расчет!D336*PI()/180)/(SQRT(_sinfi^2+(_cosfi*COS(Азимут!D319*PI()/180))^2)))*180/PI()+ACOS((_sinfi/(SQRT(_sinfi^2+(_cosfi*COS(Азимут!D319*PI()/180))^2))))*180/PI())</f>
        <v>2.2798136066661812</v>
      </c>
      <c r="O319" s="73">
        <f>(-1)*(180*_nn1+(-1)^_nn1*ASIN(-(-1)*SIN(Расчет!D336*PI()/180)/(SQRT(_sinfi^2+(_cosfi*COS(Азимут!E319*PI()/180))^2)))*180/PI()+ACOS((_sinfi/(SQRT(_sinfi^2+(_cosfi*COS(Азимут!E319*PI()/180))^2))))*180/PI())</f>
        <v>5.1065107826040048</v>
      </c>
      <c r="P319" s="73">
        <f>(-1)*(180*_nn1+(-1)^_nn1*ASIN(-(-1)*SIN(Расчет!D336*PI()/180)/(SQRT(_sinfi^2+(_cosfi*COS(Азимут!F319*PI()/180))^2)))*180/PI()+ACOS((_sinfi/(SQRT(_sinfi^2+(_cosfi*COS(Азимут!F319*PI()/180))^2))))*180/PI())</f>
        <v>7.609596597846064</v>
      </c>
      <c r="Q319" s="73">
        <f>(-1)*(180*_nn1+(-1)^_nn1*ASIN(-(-1)*SIN(Расчет!D336*PI()/180)/(SQRT(_sinfi^2+(_cosfi*COS(Азимут!G319*PI()/180))^2)))*180/PI()+ACOS((_sinfi/(SQRT(_sinfi^2+(_cosfi*COS(Азимут!G319*PI()/180))^2))))*180/PI())</f>
        <v>9.7778940363005233</v>
      </c>
      <c r="R319" s="73">
        <f>(-1)*(180*_nn1+(-1)^_nn1*ASIN(-(-1)*SIN(Расчет!D336*PI()/180)/(SQRT(_sinfi^2+(_cosfi*COS(Азимут!H319*PI()/180))^2)))*180/PI()+ACOS((_sinfi/(SQRT(_sinfi^2+(_cosfi*COS(Азимут!H319*PI()/180))^2))))*180/PI())</f>
        <v>11.607037504196654</v>
      </c>
      <c r="S319" s="73">
        <f>(-1)*(180*_nn1+(-1)^_nn1*ASIN(-(-1)*SIN(Расчет!D336*PI()/180)/(SQRT(_sinfi^2+(_cosfi*COS(Азимут!I319*PI()/180))^2)))*180/PI()+ACOS((_sinfi/(SQRT(_sinfi^2+(_cosfi*COS(Азимут!I319*PI()/180))^2))))*180/PI())</f>
        <v>13.097125819864772</v>
      </c>
      <c r="T319" s="73">
        <f>(-1)*(180*_nn1+(-1)^_nn1*ASIN(-(-1)*SIN(Расчет!D336*PI()/180)/(SQRT(_sinfi^2+(_cosfi*COS(Азимут!J319*PI()/180))^2)))*180/PI()+ACOS((_sinfi/(SQRT(_sinfi^2+(_cosfi*COS(Азимут!J319*PI()/180))^2))))*180/PI())</f>
        <v>14.250732656874277</v>
      </c>
      <c r="U319" s="73">
        <f>(-1)*(180*_nn1+(-1)^_nn1*ASIN(-(-1)*SIN(Расчет!D336*PI()/180)/(SQRT(_sinfi^2+(_cosfi*COS(Азимут!K319*PI()/180))^2)))*180/PI()+ACOS((_sinfi/(SQRT(_sinfi^2+(_cosfi*COS(Азимут!K319*PI()/180))^2))))*180/PI())</f>
        <v>15.071342557971434</v>
      </c>
      <c r="V319" s="73">
        <f>(-1)*(180*_nn1+(-1)^_nn1*ASIN(-(-1)*SIN(Расчет!D336*PI()/180)/(SQRT(_sinfi^2+(_cosfi*COS(Азимут!L319*PI()/180))^2)))*180/PI()+ACOS((_sinfi/(SQRT(_sinfi^2+(_cosfi*COS(Азимут!L319*PI()/180))^2))))*180/PI())</f>
        <v>15.562204244198568</v>
      </c>
      <c r="W319" s="110">
        <f>(-1)*(180*_nn1+(-1)^_nn1*ASIN(-(-1)*SIN(Расчет!D336*PI()/180)/(SQRT(_sinfi^2+(_cosfi*COS(Азимут!M319*PI()/180))^2)))*180/PI()+ACOS((_sinfi/(SQRT(_sinfi^2+(_cosfi*COS(Азимут!M319*PI()/180))^2))))*180/PI())</f>
        <v>15.725559806608004</v>
      </c>
    </row>
    <row r="320" spans="1:23">
      <c r="A320" s="46">
        <f>Расчет!A337</f>
        <v>316</v>
      </c>
      <c r="B320" s="3" t="str">
        <f>Расчет!B337</f>
        <v>Ноябрь</v>
      </c>
      <c r="C320" s="31">
        <f>Расчет!C337</f>
        <v>12</v>
      </c>
      <c r="D320" s="116">
        <f>Расчет!U337-Расчет!U337/10</f>
        <v>51.499319991675819</v>
      </c>
      <c r="E320" s="57">
        <f>D320-Расчет!U337/10</f>
        <v>45.777173325934058</v>
      </c>
      <c r="F320" s="57">
        <f>E320-Расчет!U337/10</f>
        <v>40.055026660192297</v>
      </c>
      <c r="G320" s="57">
        <f>F320-Расчет!U337/10</f>
        <v>34.332879994450536</v>
      </c>
      <c r="H320" s="57">
        <f>G320-Расчет!U337/10</f>
        <v>28.610733328708779</v>
      </c>
      <c r="I320" s="57">
        <f>H320-Расчет!U337/10</f>
        <v>22.888586662967022</v>
      </c>
      <c r="J320" s="57">
        <f>I320-Расчет!U337/10</f>
        <v>17.166439997225265</v>
      </c>
      <c r="K320" s="57">
        <f>J320-Расчет!U337/10</f>
        <v>11.444293331483507</v>
      </c>
      <c r="L320" s="57">
        <f>K320-Расчет!U337/10</f>
        <v>5.7221466657417501</v>
      </c>
      <c r="M320" s="117">
        <f>L320-Расчет!U337/10</f>
        <v>-7.1054273576010019E-15</v>
      </c>
      <c r="N320" s="109">
        <f>(-1)*(180*_nn1+(-1)^_nn1*ASIN(-(-1)*SIN(Расчет!D337*PI()/180)/(SQRT(_sinfi^2+(_cosfi*COS(Азимут!D320*PI()/180))^2)))*180/PI()+ACOS((_sinfi/(SQRT(_sinfi^2+(_cosfi*COS(Азимут!D320*PI()/180))^2))))*180/PI())</f>
        <v>2.2326116204639277</v>
      </c>
      <c r="O320" s="73">
        <f>(-1)*(180*_nn1+(-1)^_nn1*ASIN(-(-1)*SIN(Расчет!D337*PI()/180)/(SQRT(_sinfi^2+(_cosfi*COS(Азимут!E320*PI()/180))^2)))*180/PI()+ACOS((_sinfi/(SQRT(_sinfi^2+(_cosfi*COS(Азимут!E320*PI()/180))^2))))*180/PI())</f>
        <v>5.0154307615392213</v>
      </c>
      <c r="P320" s="73">
        <f>(-1)*(180*_nn1+(-1)^_nn1*ASIN(-(-1)*SIN(Расчет!D337*PI()/180)/(SQRT(_sinfi^2+(_cosfi*COS(Азимут!F320*PI()/180))^2)))*180/PI()+ACOS((_sinfi/(SQRT(_sinfi^2+(_cosfi*COS(Азимут!F320*PI()/180))^2))))*180/PI())</f>
        <v>7.4790783705367403</v>
      </c>
      <c r="Q320" s="73">
        <f>(-1)*(180*_nn1+(-1)^_nn1*ASIN(-(-1)*SIN(Расчет!D337*PI()/180)/(SQRT(_sinfi^2+(_cosfi*COS(Азимут!G320*PI()/180))^2)))*180/PI()+ACOS((_sinfi/(SQRT(_sinfi^2+(_cosfi*COS(Азимут!G320*PI()/180))^2))))*180/PI())</f>
        <v>9.6130367455414216</v>
      </c>
      <c r="R320" s="73">
        <f>(-1)*(180*_nn1+(-1)^_nn1*ASIN(-(-1)*SIN(Расчет!D337*PI()/180)/(SQRT(_sinfi^2+(_cosfi*COS(Азимут!H320*PI()/180))^2)))*180/PI()+ACOS((_sinfi/(SQRT(_sinfi^2+(_cosfi*COS(Азимут!H320*PI()/180))^2))))*180/PI())</f>
        <v>11.413249368245147</v>
      </c>
      <c r="S320" s="73">
        <f>(-1)*(180*_nn1+(-1)^_nn1*ASIN(-(-1)*SIN(Расчет!D337*PI()/180)/(SQRT(_sinfi^2+(_cosfi*COS(Азимут!I320*PI()/180))^2)))*180/PI()+ACOS((_sinfi/(SQRT(_sinfi^2+(_cosfi*COS(Азимут!I320*PI()/180))^2))))*180/PI())</f>
        <v>12.879886402679432</v>
      </c>
      <c r="T320" s="73">
        <f>(-1)*(180*_nn1+(-1)^_nn1*ASIN(-(-1)*SIN(Расчет!D337*PI()/180)/(SQRT(_sinfi^2+(_cosfi*COS(Азимут!J320*PI()/180))^2)))*180/PI()+ACOS((_sinfi/(SQRT(_sinfi^2+(_cosfi*COS(Азимут!J320*PI()/180))^2))))*180/PI())</f>
        <v>14.015454930452279</v>
      </c>
      <c r="U320" s="73">
        <f>(-1)*(180*_nn1+(-1)^_nn1*ASIN(-(-1)*SIN(Расчет!D337*PI()/180)/(SQRT(_sinfi^2+(_cosfi*COS(Азимут!K320*PI()/180))^2)))*180/PI()+ACOS((_sinfi/(SQRT(_sinfi^2+(_cosfi*COS(Азимут!K320*PI()/180))^2))))*180/PI())</f>
        <v>14.823314110479203</v>
      </c>
      <c r="V320" s="73">
        <f>(-1)*(180*_nn1+(-1)^_nn1*ASIN(-(-1)*SIN(Расчет!D337*PI()/180)/(SQRT(_sinfi^2+(_cosfi*COS(Азимут!L320*PI()/180))^2)))*180/PI()+ACOS((_sinfi/(SQRT(_sinfi^2+(_cosfi*COS(Азимут!L320*PI()/180))^2))))*180/PI())</f>
        <v>15.306585931853618</v>
      </c>
      <c r="W320" s="110">
        <f>(-1)*(180*_nn1+(-1)^_nn1*ASIN(-(-1)*SIN(Расчет!D337*PI()/180)/(SQRT(_sinfi^2+(_cosfi*COS(Азимут!M320*PI()/180))^2)))*180/PI()+ACOS((_sinfi/(SQRT(_sinfi^2+(_cosfi*COS(Азимут!M320*PI()/180))^2))))*180/PI())</f>
        <v>15.467422316579132</v>
      </c>
    </row>
    <row r="321" spans="1:23">
      <c r="A321" s="46">
        <f>Расчет!A338</f>
        <v>317</v>
      </c>
      <c r="B321" s="3" t="str">
        <f>Расчет!B338</f>
        <v>Ноябрь</v>
      </c>
      <c r="C321" s="31">
        <f>Расчет!C338</f>
        <v>13</v>
      </c>
      <c r="D321" s="116">
        <f>Расчет!U338-Расчет!U338/10</f>
        <v>51.034490025818663</v>
      </c>
      <c r="E321" s="57">
        <f>D321-Расчет!U338/10</f>
        <v>45.363991134061031</v>
      </c>
      <c r="F321" s="57">
        <f>E321-Расчет!U338/10</f>
        <v>39.6934922423034</v>
      </c>
      <c r="G321" s="57">
        <f>F321-Расчет!U338/10</f>
        <v>34.022993350545768</v>
      </c>
      <c r="H321" s="57">
        <f>G321-Расчет!U338/10</f>
        <v>28.352494458788136</v>
      </c>
      <c r="I321" s="57">
        <f>H321-Расчет!U338/10</f>
        <v>22.681995567030505</v>
      </c>
      <c r="J321" s="57">
        <f>I321-Расчет!U338/10</f>
        <v>17.011496675272873</v>
      </c>
      <c r="K321" s="57">
        <f>J321-Расчет!U338/10</f>
        <v>11.340997783515244</v>
      </c>
      <c r="L321" s="57">
        <f>K321-Расчет!U338/10</f>
        <v>5.6704988917576138</v>
      </c>
      <c r="M321" s="117">
        <f>L321-Расчет!U338/10</f>
        <v>-1.5987211554602254E-14</v>
      </c>
      <c r="N321" s="109">
        <f>(-1)*(180*_nn1+(-1)^_nn1*ASIN(-(-1)*SIN(Расчет!D338*PI()/180)/(SQRT(_sinfi^2+(_cosfi*COS(Азимут!D321*PI()/180))^2)))*180/PI()+ACOS((_sinfi/(SQRT(_sinfi^2+(_cosfi*COS(Азимут!D321*PI()/180))^2))))*180/PI())</f>
        <v>2.1862759197536832</v>
      </c>
      <c r="O321" s="73">
        <f>(-1)*(180*_nn1+(-1)^_nn1*ASIN(-(-1)*SIN(Расчет!D338*PI()/180)/(SQRT(_sinfi^2+(_cosfi*COS(Азимут!E321*PI()/180))^2)))*180/PI()+ACOS((_sinfi/(SQRT(_sinfi^2+(_cosfi*COS(Азимут!E321*PI()/180))^2))))*180/PI())</f>
        <v>4.9260903212138771</v>
      </c>
      <c r="P321" s="73">
        <f>(-1)*(180*_nn1+(-1)^_nn1*ASIN(-(-1)*SIN(Расчет!D338*PI()/180)/(SQRT(_sinfi^2+(_cosfi*COS(Азимут!F321*PI()/180))^2)))*180/PI()+ACOS((_sinfi/(SQRT(_sinfi^2+(_cosfi*COS(Азимут!F321*PI()/180))^2))))*180/PI())</f>
        <v>7.3511175577646952</v>
      </c>
      <c r="Q321" s="73">
        <f>(-1)*(180*_nn1+(-1)^_nn1*ASIN(-(-1)*SIN(Расчет!D338*PI()/180)/(SQRT(_sinfi^2+(_cosfi*COS(Азимут!G321*PI()/180))^2)))*180/PI()+ACOS((_sinfi/(SQRT(_sinfi^2+(_cosfi*COS(Азимут!G321*PI()/180))^2))))*180/PI())</f>
        <v>9.4514602545111757</v>
      </c>
      <c r="R321" s="73">
        <f>(-1)*(180*_nn1+(-1)^_nn1*ASIN(-(-1)*SIN(Расчет!D338*PI()/180)/(SQRT(_sinfi^2+(_cosfi*COS(Азимут!H321*PI()/180))^2)))*180/PI()+ACOS((_sinfi/(SQRT(_sinfi^2+(_cosfi*COS(Азимут!H321*PI()/180))^2))))*180/PI())</f>
        <v>11.223351316636524</v>
      </c>
      <c r="S321" s="73">
        <f>(-1)*(180*_nn1+(-1)^_nn1*ASIN(-(-1)*SIN(Расчет!D338*PI()/180)/(SQRT(_sinfi^2+(_cosfi*COS(Азимут!I321*PI()/180))^2)))*180/PI()+ACOS((_sinfi/(SQRT(_sinfi^2+(_cosfi*COS(Азимут!I321*PI()/180))^2))))*180/PI())</f>
        <v>12.667026208076578</v>
      </c>
      <c r="T321" s="73">
        <f>(-1)*(180*_nn1+(-1)^_nn1*ASIN(-(-1)*SIN(Расчет!D338*PI()/180)/(SQRT(_sinfi^2+(_cosfi*COS(Азимут!J321*PI()/180))^2)))*180/PI()+ACOS((_sinfi/(SQRT(_sinfi^2+(_cosfi*COS(Азимут!J321*PI()/180))^2))))*180/PI())</f>
        <v>13.784927459184104</v>
      </c>
      <c r="U321" s="73">
        <f>(-1)*(180*_nn1+(-1)^_nn1*ASIN(-(-1)*SIN(Расчет!D338*PI()/180)/(SQRT(_sinfi^2+(_cosfi*COS(Азимут!K321*PI()/180))^2)))*180/PI()+ACOS((_sinfi/(SQRT(_sinfi^2+(_cosfi*COS(Азимут!K321*PI()/180))^2))))*180/PI())</f>
        <v>14.580294503625282</v>
      </c>
      <c r="V321" s="73">
        <f>(-1)*(180*_nn1+(-1)^_nn1*ASIN(-(-1)*SIN(Расчет!D338*PI()/180)/(SQRT(_sinfi^2+(_cosfi*COS(Азимут!L321*PI()/180))^2)))*180/PI()+ACOS((_sinfi/(SQRT(_sinfi^2+(_cosfi*COS(Азимут!L321*PI()/180))^2))))*180/PI())</f>
        <v>15.056128660373588</v>
      </c>
      <c r="W321" s="110">
        <f>(-1)*(180*_nn1+(-1)^_nn1*ASIN(-(-1)*SIN(Расчет!D338*PI()/180)/(SQRT(_sinfi^2+(_cosfi*COS(Азимут!M321*PI()/180))^2)))*180/PI()+ACOS((_sinfi/(SQRT(_sinfi^2+(_cosfi*COS(Азимут!M321*PI()/180))^2))))*180/PI())</f>
        <v>15.214496073076646</v>
      </c>
    </row>
    <row r="322" spans="1:23">
      <c r="A322" s="46">
        <f>Расчет!A339</f>
        <v>318</v>
      </c>
      <c r="B322" s="3" t="str">
        <f>Расчет!B339</f>
        <v>Ноябрь</v>
      </c>
      <c r="C322" s="31">
        <f>Расчет!C339</f>
        <v>14</v>
      </c>
      <c r="D322" s="116">
        <f>Расчет!U339-Расчет!U339/10</f>
        <v>50.577396239509746</v>
      </c>
      <c r="E322" s="57">
        <f>D322-Расчет!U339/10</f>
        <v>44.957685546230884</v>
      </c>
      <c r="F322" s="57">
        <f>E322-Расчет!U339/10</f>
        <v>39.337974852952023</v>
      </c>
      <c r="G322" s="57">
        <f>F322-Расчет!U339/10</f>
        <v>33.718264159673161</v>
      </c>
      <c r="H322" s="57">
        <f>G322-Расчет!U339/10</f>
        <v>28.0985534663943</v>
      </c>
      <c r="I322" s="57">
        <f>H322-Расчет!U339/10</f>
        <v>22.478842773115439</v>
      </c>
      <c r="J322" s="57">
        <f>I322-Расчет!U339/10</f>
        <v>16.859132079836577</v>
      </c>
      <c r="K322" s="57">
        <f>J322-Расчет!U339/10</f>
        <v>11.239421386557716</v>
      </c>
      <c r="L322" s="57">
        <f>K322-Расчет!U339/10</f>
        <v>5.6197106932788552</v>
      </c>
      <c r="M322" s="117">
        <f>L322-Расчет!U339/10</f>
        <v>0</v>
      </c>
      <c r="N322" s="109">
        <f>(-1)*(180*_nn1+(-1)^_nn1*ASIN(-(-1)*SIN(Расчет!D339*PI()/180)/(SQRT(_sinfi^2+(_cosfi*COS(Азимут!D322*PI()/180))^2)))*180/PI()+ACOS((_sinfi/(SQRT(_sinfi^2+(_cosfi*COS(Азимут!D322*PI()/180))^2))))*180/PI())</f>
        <v>2.1408308142316912</v>
      </c>
      <c r="O322" s="73">
        <f>(-1)*(180*_nn1+(-1)^_nn1*ASIN(-(-1)*SIN(Расчет!D339*PI()/180)/(SQRT(_sinfi^2+(_cosfi*COS(Азимут!E322*PI()/180))^2)))*180/PI()+ACOS((_sinfi/(SQRT(_sinfi^2+(_cosfi*COS(Азимут!E322*PI()/180))^2))))*180/PI())</f>
        <v>4.8385307653150562</v>
      </c>
      <c r="P322" s="73">
        <f>(-1)*(180*_nn1+(-1)^_nn1*ASIN(-(-1)*SIN(Расчет!D339*PI()/180)/(SQRT(_sinfi^2+(_cosfi*COS(Азимут!F322*PI()/180))^2)))*180/PI()+ACOS((_sinfi/(SQRT(_sinfi^2+(_cosfi*COS(Азимут!F322*PI()/180))^2))))*180/PI())</f>
        <v>7.2257679311514096</v>
      </c>
      <c r="Q322" s="73">
        <f>(-1)*(180*_nn1+(-1)^_nn1*ASIN(-(-1)*SIN(Расчет!D339*PI()/180)/(SQRT(_sinfi^2+(_cosfi*COS(Азимут!G322*PI()/180))^2)))*180/PI()+ACOS((_sinfi/(SQRT(_sinfi^2+(_cosfi*COS(Азимут!G322*PI()/180))^2))))*180/PI())</f>
        <v>9.293228189354096</v>
      </c>
      <c r="R322" s="73">
        <f>(-1)*(180*_nn1+(-1)^_nn1*ASIN(-(-1)*SIN(Расчет!D339*PI()/180)/(SQRT(_sinfi^2+(_cosfi*COS(Азимут!H322*PI()/180))^2)))*180/PI()+ACOS((_sinfi/(SQRT(_sinfi^2+(_cosfi*COS(Азимут!H322*PI()/180))^2))))*180/PI())</f>
        <v>11.037415258981667</v>
      </c>
      <c r="S322" s="73">
        <f>(-1)*(180*_nn1+(-1)^_nn1*ASIN(-(-1)*SIN(Расчет!D339*PI()/180)/(SQRT(_sinfi^2+(_cosfi*COS(Азимут!I322*PI()/180))^2)))*180/PI()+ACOS((_sinfi/(SQRT(_sinfi^2+(_cosfi*COS(Азимут!I322*PI()/180))^2))))*180/PI())</f>
        <v>12.458624240036414</v>
      </c>
      <c r="T322" s="73">
        <f>(-1)*(180*_nn1+(-1)^_nn1*ASIN(-(-1)*SIN(Расчет!D339*PI()/180)/(SQRT(_sinfi^2+(_cosfi*COS(Азимут!J322*PI()/180))^2)))*180/PI()+ACOS((_sinfi/(SQRT(_sinfi^2+(_cosfi*COS(Азимут!J322*PI()/180))^2))))*180/PI())</f>
        <v>13.559235129209526</v>
      </c>
      <c r="U322" s="73">
        <f>(-1)*(180*_nn1+(-1)^_nn1*ASIN(-(-1)*SIN(Расчет!D339*PI()/180)/(SQRT(_sinfi^2+(_cosfi*COS(Азимут!K322*PI()/180))^2)))*180/PI()+ACOS((_sinfi/(SQRT(_sinfi^2+(_cosfi*COS(Азимут!K322*PI()/180))^2))))*180/PI())</f>
        <v>14.342373083452259</v>
      </c>
      <c r="V322" s="73">
        <f>(-1)*(180*_nn1+(-1)^_nn1*ASIN(-(-1)*SIN(Расчет!D339*PI()/180)/(SQRT(_sinfi^2+(_cosfi*COS(Азимут!L322*PI()/180))^2)))*180/PI()+ACOS((_sinfi/(SQRT(_sinfi^2+(_cosfi*COS(Азимут!L322*PI()/180))^2))))*180/PI())</f>
        <v>14.810924571491199</v>
      </c>
      <c r="W322" s="110">
        <f>(-1)*(180*_nn1+(-1)^_nn1*ASIN(-(-1)*SIN(Расчет!D339*PI()/180)/(SQRT(_sinfi^2+(_cosfi*COS(Азимут!M322*PI()/180))^2)))*180/PI()+ACOS((_sinfi/(SQRT(_sinfi^2+(_cosfi*COS(Азимут!M322*PI()/180))^2))))*180/PI())</f>
        <v>14.966874171207223</v>
      </c>
    </row>
    <row r="323" spans="1:23">
      <c r="A323" s="46">
        <f>Расчет!A340</f>
        <v>319</v>
      </c>
      <c r="B323" s="3" t="str">
        <f>Расчет!B340</f>
        <v>Ноябрь</v>
      </c>
      <c r="C323" s="31">
        <f>Расчет!C340</f>
        <v>15</v>
      </c>
      <c r="D323" s="116">
        <f>Расчет!U340-Расчет!U340/10</f>
        <v>50.128276658882172</v>
      </c>
      <c r="E323" s="57">
        <f>D323-Расчет!U340/10</f>
        <v>44.558468141228595</v>
      </c>
      <c r="F323" s="57">
        <f>E323-Расчет!U340/10</f>
        <v>38.988659623575018</v>
      </c>
      <c r="G323" s="57">
        <f>F323-Расчет!U340/10</f>
        <v>33.418851105921441</v>
      </c>
      <c r="H323" s="57">
        <f>G323-Расчет!U340/10</f>
        <v>27.849042588267864</v>
      </c>
      <c r="I323" s="57">
        <f>H323-Расчет!U340/10</f>
        <v>22.279234070614287</v>
      </c>
      <c r="J323" s="57">
        <f>I323-Расчет!U340/10</f>
        <v>16.70942555296071</v>
      </c>
      <c r="K323" s="57">
        <f>J323-Расчет!U340/10</f>
        <v>11.139617035307134</v>
      </c>
      <c r="L323" s="57">
        <f>K323-Расчет!U340/10</f>
        <v>5.5698085176535592</v>
      </c>
      <c r="M323" s="117">
        <f>L323-Расчет!U340/10</f>
        <v>-1.5987211554602254E-14</v>
      </c>
      <c r="N323" s="109">
        <f>(-1)*(180*_nn1+(-1)^_nn1*ASIN(-(-1)*SIN(Расчет!D340*PI()/180)/(SQRT(_sinfi^2+(_cosfi*COS(Азимут!D323*PI()/180))^2)))*180/PI()+ACOS((_sinfi/(SQRT(_sinfi^2+(_cosfi*COS(Азимут!D323*PI()/180))^2))))*180/PI())</f>
        <v>2.0963001849690102</v>
      </c>
      <c r="O323" s="73">
        <f>(-1)*(180*_nn1+(-1)^_nn1*ASIN(-(-1)*SIN(Расчет!D340*PI()/180)/(SQRT(_sinfi^2+(_cosfi*COS(Азимут!E323*PI()/180))^2)))*180/PI()+ACOS((_sinfi/(SQRT(_sinfi^2+(_cosfi*COS(Азимут!E323*PI()/180))^2))))*180/PI())</f>
        <v>4.7527927433783361</v>
      </c>
      <c r="P323" s="73">
        <f>(-1)*(180*_nn1+(-1)^_nn1*ASIN(-(-1)*SIN(Расчет!D340*PI()/180)/(SQRT(_sinfi^2+(_cosfi*COS(Азимут!F323*PI()/180))^2)))*180/PI()+ACOS((_sinfi/(SQRT(_sinfi^2+(_cosfi*COS(Азимут!F323*PI()/180))^2))))*180/PI())</f>
        <v>7.1030825057420088</v>
      </c>
      <c r="Q323" s="73">
        <f>(-1)*(180*_nn1+(-1)^_nn1*ASIN(-(-1)*SIN(Расчет!D340*PI()/180)/(SQRT(_sinfi^2+(_cosfi*COS(Азимут!G323*PI()/180))^2)))*180/PI()+ACOS((_sinfi/(SQRT(_sinfi^2+(_cosfi*COS(Азимут!G323*PI()/180))^2))))*180/PI())</f>
        <v>9.1384033705030845</v>
      </c>
      <c r="R323" s="73">
        <f>(-1)*(180*_nn1+(-1)^_nn1*ASIN(-(-1)*SIN(Расчет!D340*PI()/180)/(SQRT(_sinfi^2+(_cosfi*COS(Азимут!H323*PI()/180))^2)))*180/PI()+ACOS((_sinfi/(SQRT(_sinfi^2+(_cosfi*COS(Азимут!H323*PI()/180))^2))))*180/PI())</f>
        <v>10.855512261334496</v>
      </c>
      <c r="S323" s="73">
        <f>(-1)*(180*_nn1+(-1)^_nn1*ASIN(-(-1)*SIN(Расчет!D340*PI()/180)/(SQRT(_sinfi^2+(_cosfi*COS(Азимут!I323*PI()/180))^2)))*180/PI()+ACOS((_sinfi/(SQRT(_sinfi^2+(_cosfi*COS(Азимут!I323*PI()/180))^2))))*180/PI())</f>
        <v>12.254758616298574</v>
      </c>
      <c r="T323" s="73">
        <f>(-1)*(180*_nn1+(-1)^_nn1*ASIN(-(-1)*SIN(Расчет!D340*PI()/180)/(SQRT(_sinfi^2+(_cosfi*COS(Азимут!J323*PI()/180))^2)))*180/PI()+ACOS((_sinfi/(SQRT(_sinfi^2+(_cosfi*COS(Азимут!J323*PI()/180))^2))))*180/PI())</f>
        <v>13.338461893447459</v>
      </c>
      <c r="U323" s="73">
        <f>(-1)*(180*_nn1+(-1)^_nn1*ASIN(-(-1)*SIN(Расчет!D340*PI()/180)/(SQRT(_sinfi^2+(_cosfi*COS(Азимут!K323*PI()/180))^2)))*180/PI()+ACOS((_sinfi/(SQRT(_sinfi^2+(_cosfi*COS(Азимут!K323*PI()/180))^2))))*180/PI())</f>
        <v>14.109638219555336</v>
      </c>
      <c r="V323" s="73">
        <f>(-1)*(180*_nn1+(-1)^_nn1*ASIN(-(-1)*SIN(Расчет!D340*PI()/180)/(SQRT(_sinfi^2+(_cosfi*COS(Азимут!L323*PI()/180))^2)))*180/PI()+ACOS((_sinfi/(SQRT(_sinfi^2+(_cosfi*COS(Азимут!L323*PI()/180))^2))))*180/PI())</f>
        <v>14.571064800145621</v>
      </c>
      <c r="W323" s="110">
        <f>(-1)*(180*_nn1+(-1)^_nn1*ASIN(-(-1)*SIN(Расчет!D340*PI()/180)/(SQRT(_sinfi^2+(_cosfi*COS(Азимут!M323*PI()/180))^2)))*180/PI()+ACOS((_sinfi/(SQRT(_sinfi^2+(_cosfi*COS(Азимут!M323*PI()/180))^2))))*180/PI())</f>
        <v>14.724648688388214</v>
      </c>
    </row>
    <row r="324" spans="1:23">
      <c r="A324" s="46">
        <f>Расчет!A341</f>
        <v>320</v>
      </c>
      <c r="B324" s="3" t="str">
        <f>Расчет!B341</f>
        <v>Ноябрь</v>
      </c>
      <c r="C324" s="31">
        <f>Расчет!C341</f>
        <v>16</v>
      </c>
      <c r="D324" s="116">
        <f>Расчет!U341-Расчет!U341/10</f>
        <v>49.68737322463943</v>
      </c>
      <c r="E324" s="57">
        <f>D324-Расчет!U341/10</f>
        <v>44.166553977457269</v>
      </c>
      <c r="F324" s="57">
        <f>E324-Расчет!U341/10</f>
        <v>38.645734730275109</v>
      </c>
      <c r="G324" s="57">
        <f>F324-Расчет!U341/10</f>
        <v>33.124915483092948</v>
      </c>
      <c r="H324" s="57">
        <f>G324-Расчет!U341/10</f>
        <v>27.604096235910788</v>
      </c>
      <c r="I324" s="57">
        <f>H324-Расчет!U341/10</f>
        <v>22.083276988728628</v>
      </c>
      <c r="J324" s="57">
        <f>I324-Расчет!U341/10</f>
        <v>16.562457741546467</v>
      </c>
      <c r="K324" s="57">
        <f>J324-Расчет!U341/10</f>
        <v>11.041638494364308</v>
      </c>
      <c r="L324" s="57">
        <f>K324-Расчет!U341/10</f>
        <v>5.5208192471821498</v>
      </c>
      <c r="M324" s="117">
        <f>L324-Расчет!U341/10</f>
        <v>-8.8817841970012523E-15</v>
      </c>
      <c r="N324" s="109">
        <f>(-1)*(180*_nn1+(-1)^_nn1*ASIN(-(-1)*SIN(Расчет!D341*PI()/180)/(SQRT(_sinfi^2+(_cosfi*COS(Азимут!D324*PI()/180))^2)))*180/PI()+ACOS((_sinfi/(SQRT(_sinfi^2+(_cosfi*COS(Азимут!D324*PI()/180))^2))))*180/PI())</f>
        <v>2.0527074711242506</v>
      </c>
      <c r="O324" s="73">
        <f>(-1)*(180*_nn1+(-1)^_nn1*ASIN(-(-1)*SIN(Расчет!D341*PI()/180)/(SQRT(_sinfi^2+(_cosfi*COS(Азимут!E324*PI()/180))^2)))*180/PI()+ACOS((_sinfi/(SQRT(_sinfi^2+(_cosfi*COS(Азимут!E324*PI()/180))^2))))*180/PI())</f>
        <v>4.6689162259522732</v>
      </c>
      <c r="P324" s="73">
        <f>(-1)*(180*_nn1+(-1)^_nn1*ASIN(-(-1)*SIN(Расчет!D341*PI()/180)/(SQRT(_sinfi^2+(_cosfi*COS(Азимут!F324*PI()/180))^2)))*180/PI()+ACOS((_sinfi/(SQRT(_sinfi^2+(_cosfi*COS(Азимут!F324*PI()/180))^2))))*180/PI())</f>
        <v>6.9831135037262015</v>
      </c>
      <c r="Q324" s="73">
        <f>(-1)*(180*_nn1+(-1)^_nn1*ASIN(-(-1)*SIN(Расчет!D341*PI()/180)/(SQRT(_sinfi^2+(_cosfi*COS(Азимут!G324*PI()/180))^2)))*180/PI()+ACOS((_sinfi/(SQRT(_sinfi^2+(_cosfi*COS(Азимут!G324*PI()/180))^2))))*180/PI())</f>
        <v>8.9870477657133563</v>
      </c>
      <c r="R324" s="73">
        <f>(-1)*(180*_nn1+(-1)^_nn1*ASIN(-(-1)*SIN(Расчет!D341*PI()/180)/(SQRT(_sinfi^2+(_cosfi*COS(Азимут!H324*PI()/180))^2)))*180/PI()+ACOS((_sinfi/(SQRT(_sinfi^2+(_cosfi*COS(Азимут!H324*PI()/180))^2))))*180/PI())</f>
        <v>10.677712490117415</v>
      </c>
      <c r="S324" s="73">
        <f>(-1)*(180*_nn1+(-1)^_nn1*ASIN(-(-1)*SIN(Расчет!D341*PI()/180)/(SQRT(_sinfi^2+(_cosfi*COS(Азимут!I324*PI()/180))^2)))*180/PI()+ACOS((_sinfi/(SQRT(_sinfi^2+(_cosfi*COS(Азимут!I324*PI()/180))^2))))*180/PI())</f>
        <v>12.055506505113044</v>
      </c>
      <c r="T324" s="73">
        <f>(-1)*(180*_nn1+(-1)^_nn1*ASIN(-(-1)*SIN(Расчет!D341*PI()/180)/(SQRT(_sinfi^2+(_cosfi*COS(Азимут!J324*PI()/180))^2)))*180/PI()+ACOS((_sinfi/(SQRT(_sinfi^2+(_cosfi*COS(Азимут!J324*PI()/180))^2))))*180/PI())</f>
        <v>13.122690703065928</v>
      </c>
      <c r="U324" s="73">
        <f>(-1)*(180*_nn1+(-1)^_nn1*ASIN(-(-1)*SIN(Расчет!D341*PI()/180)/(SQRT(_sinfi^2+(_cosfi*COS(Азимут!K324*PI()/180))^2)))*180/PI()+ACOS((_sinfi/(SQRT(_sinfi^2+(_cosfi*COS(Азимут!K324*PI()/180))^2))))*180/PI())</f>
        <v>13.882177232968331</v>
      </c>
      <c r="V324" s="73">
        <f>(-1)*(180*_nn1+(-1)^_nn1*ASIN(-(-1)*SIN(Расчет!D341*PI()/180)/(SQRT(_sinfi^2+(_cosfi*COS(Азимут!L324*PI()/180))^2)))*180/PI()+ACOS((_sinfi/(SQRT(_sinfi^2+(_cosfi*COS(Азимут!L324*PI()/180))^2))))*180/PI())</f>
        <v>14.336639400295411</v>
      </c>
      <c r="W324" s="110">
        <f>(-1)*(180*_nn1+(-1)^_nn1*ASIN(-(-1)*SIN(Расчет!D341*PI()/180)/(SQRT(_sinfi^2+(_cosfi*COS(Азимут!M324*PI()/180))^2)))*180/PI()+ACOS((_sinfi/(SQRT(_sinfi^2+(_cosfi*COS(Азимут!M324*PI()/180))^2))))*180/PI())</f>
        <v>14.487910609480906</v>
      </c>
    </row>
    <row r="325" spans="1:23">
      <c r="A325" s="46">
        <f>Расчет!A342</f>
        <v>321</v>
      </c>
      <c r="B325" s="3" t="str">
        <f>Расчет!B342</f>
        <v>Ноябрь</v>
      </c>
      <c r="C325" s="31">
        <f>Расчет!C342</f>
        <v>17</v>
      </c>
      <c r="D325" s="116">
        <f>Расчет!U342-Расчет!U342/10</f>
        <v>49.254931592053218</v>
      </c>
      <c r="E325" s="57">
        <f>D325-Расчет!U342/10</f>
        <v>43.782161415158413</v>
      </c>
      <c r="F325" s="57">
        <f>E325-Расчет!U342/10</f>
        <v>38.309391238263608</v>
      </c>
      <c r="G325" s="57">
        <f>F325-Расчет!U342/10</f>
        <v>32.836621061368803</v>
      </c>
      <c r="H325" s="57">
        <f>G325-Расчет!U342/10</f>
        <v>27.363850884474001</v>
      </c>
      <c r="I325" s="57">
        <f>H325-Расчет!U342/10</f>
        <v>21.891080707579199</v>
      </c>
      <c r="J325" s="57">
        <f>I325-Расчет!U342/10</f>
        <v>16.418310530684398</v>
      </c>
      <c r="K325" s="57">
        <f>J325-Расчет!U342/10</f>
        <v>10.945540353789596</v>
      </c>
      <c r="L325" s="57">
        <f>K325-Расчет!U342/10</f>
        <v>5.4727701768947936</v>
      </c>
      <c r="M325" s="117">
        <f>L325-Расчет!U342/10</f>
        <v>-8.8817841970012523E-15</v>
      </c>
      <c r="N325" s="109">
        <f>(-1)*(180*_nn1+(-1)^_nn1*ASIN(-(-1)*SIN(Расчет!D342*PI()/180)/(SQRT(_sinfi^2+(_cosfi*COS(Азимут!D325*PI()/180))^2)))*180/PI()+ACOS((_sinfi/(SQRT(_sinfi^2+(_cosfi*COS(Азимут!D325*PI()/180))^2))))*180/PI())</f>
        <v>2.0100756566654638</v>
      </c>
      <c r="O325" s="73">
        <f>(-1)*(180*_nn1+(-1)^_nn1*ASIN(-(-1)*SIN(Расчет!D342*PI()/180)/(SQRT(_sinfi^2+(_cosfi*COS(Азимут!E325*PI()/180))^2)))*180/PI()+ACOS((_sinfi/(SQRT(_sinfi^2+(_cosfi*COS(Азимут!E325*PI()/180))^2))))*180/PI())</f>
        <v>4.5869404794562172</v>
      </c>
      <c r="P325" s="73">
        <f>(-1)*(180*_nn1+(-1)^_nn1*ASIN(-(-1)*SIN(Расчет!D342*PI()/180)/(SQRT(_sinfi^2+(_cosfi*COS(Азимут!F325*PI()/180))^2)))*180/PI()+ACOS((_sinfi/(SQRT(_sinfi^2+(_cosfi*COS(Азимут!F325*PI()/180))^2))))*180/PI())</f>
        <v>6.8659123174961678</v>
      </c>
      <c r="Q325" s="73">
        <f>(-1)*(180*_nn1+(-1)^_nn1*ASIN(-(-1)*SIN(Расчет!D342*PI()/180)/(SQRT(_sinfi^2+(_cosfi*COS(Азимут!G325*PI()/180))^2)))*180/PI()+ACOS((_sinfi/(SQRT(_sinfi^2+(_cosfi*COS(Азимут!G325*PI()/180))^2))))*180/PI())</f>
        <v>8.8392224421164087</v>
      </c>
      <c r="R325" s="73">
        <f>(-1)*(180*_nn1+(-1)^_nn1*ASIN(-(-1)*SIN(Расчет!D342*PI()/180)/(SQRT(_sinfi^2+(_cosfi*COS(Азимут!H325*PI()/180))^2)))*180/PI()+ACOS((_sinfi/(SQRT(_sinfi^2+(_cosfi*COS(Азимут!H325*PI()/180))^2))))*180/PI())</f>
        <v>10.504085154801118</v>
      </c>
      <c r="S325" s="73">
        <f>(-1)*(180*_nn1+(-1)^_nn1*ASIN(-(-1)*SIN(Расчет!D342*PI()/180)/(SQRT(_sinfi^2+(_cosfi*COS(Азимут!I325*PI()/180))^2)))*180/PI()+ACOS((_sinfi/(SQRT(_sinfi^2+(_cosfi*COS(Азимут!I325*PI()/180))^2))))*180/PI())</f>
        <v>11.860944060525952</v>
      </c>
      <c r="T325" s="73">
        <f>(-1)*(180*_nn1+(-1)^_nn1*ASIN(-(-1)*SIN(Расчет!D342*PI()/180)/(SQRT(_sinfi^2+(_cosfi*COS(Азимут!J325*PI()/180))^2)))*180/PI()+ACOS((_sinfi/(SQRT(_sinfi^2+(_cosfi*COS(Азимут!J325*PI()/180))^2))))*180/PI())</f>
        <v>12.912003437315178</v>
      </c>
      <c r="U325" s="73">
        <f>(-1)*(180*_nn1+(-1)^_nn1*ASIN(-(-1)*SIN(Расчет!D342*PI()/180)/(SQRT(_sinfi^2+(_cosfi*COS(Азимут!K325*PI()/180))^2)))*180/PI()+ACOS((_sinfi/(SQRT(_sinfi^2+(_cosfi*COS(Азимут!K325*PI()/180))^2))))*180/PI())</f>
        <v>13.660076322292355</v>
      </c>
      <c r="V325" s="73">
        <f>(-1)*(180*_nn1+(-1)^_nn1*ASIN(-(-1)*SIN(Расчет!D342*PI()/180)/(SQRT(_sinfi^2+(_cosfi*COS(Азимут!L325*PI()/180))^2)))*180/PI()+ACOS((_sinfi/(SQRT(_sinfi^2+(_cosfi*COS(Азимут!L325*PI()/180))^2))))*180/PI())</f>
        <v>14.107737268902582</v>
      </c>
      <c r="W325" s="110">
        <f>(-1)*(180*_nn1+(-1)^_nn1*ASIN(-(-1)*SIN(Расчет!D342*PI()/180)/(SQRT(_sinfi^2+(_cosfi*COS(Азимут!M325*PI()/180))^2)))*180/PI()+ACOS((_sinfi/(SQRT(_sinfi^2+(_cosfi*COS(Азимут!M325*PI()/180))^2))))*180/PI())</f>
        <v>14.256749750073425</v>
      </c>
    </row>
    <row r="326" spans="1:23">
      <c r="A326" s="46">
        <f>Расчет!A343</f>
        <v>322</v>
      </c>
      <c r="B326" s="3" t="str">
        <f>Расчет!B343</f>
        <v>Ноябрь</v>
      </c>
      <c r="C326" s="31">
        <f>Расчет!C343</f>
        <v>18</v>
      </c>
      <c r="D326" s="116">
        <f>Расчет!U343-Расчет!U343/10</f>
        <v>48.831200897687673</v>
      </c>
      <c r="E326" s="57">
        <f>D326-Расчет!U343/10</f>
        <v>43.405511909055711</v>
      </c>
      <c r="F326" s="57">
        <f>E326-Расчет!U343/10</f>
        <v>37.97982292042375</v>
      </c>
      <c r="G326" s="57">
        <f>F326-Расчет!U343/10</f>
        <v>32.554133931791789</v>
      </c>
      <c r="H326" s="57">
        <f>G326-Расчет!U343/10</f>
        <v>27.128444943159828</v>
      </c>
      <c r="I326" s="57">
        <f>H326-Расчет!U343/10</f>
        <v>21.702755954527866</v>
      </c>
      <c r="J326" s="57">
        <f>I326-Расчет!U343/10</f>
        <v>16.277066965895905</v>
      </c>
      <c r="K326" s="57">
        <f>J326-Расчет!U343/10</f>
        <v>10.851377977263942</v>
      </c>
      <c r="L326" s="57">
        <f>K326-Расчет!U343/10</f>
        <v>5.425688988631979</v>
      </c>
      <c r="M326" s="117">
        <f>L326-Расчет!U343/10</f>
        <v>1.5987211554602254E-14</v>
      </c>
      <c r="N326" s="109">
        <f>(-1)*(180*_nn1+(-1)^_nn1*ASIN(-(-1)*SIN(Расчет!D343*PI()/180)/(SQRT(_sinfi^2+(_cosfi*COS(Азимут!D326*PI()/180))^2)))*180/PI()+ACOS((_sinfi/(SQRT(_sinfi^2+(_cosfi*COS(Азимут!D326*PI()/180))^2))))*180/PI())</f>
        <v>1.9684272571189183</v>
      </c>
      <c r="O326" s="73">
        <f>(-1)*(180*_nn1+(-1)^_nn1*ASIN(-(-1)*SIN(Расчет!D343*PI()/180)/(SQRT(_sinfi^2+(_cosfi*COS(Азимут!E326*PI()/180))^2)))*180/PI()+ACOS((_sinfi/(SQRT(_sinfi^2+(_cosfi*COS(Азимут!E326*PI()/180))^2))))*180/PI())</f>
        <v>4.5069040407730938</v>
      </c>
      <c r="P326" s="73">
        <f>(-1)*(180*_nn1+(-1)^_nn1*ASIN(-(-1)*SIN(Расчет!D343*PI()/180)/(SQRT(_sinfi^2+(_cosfi*COS(Азимут!F326*PI()/180))^2)))*180/PI()+ACOS((_sinfi/(SQRT(_sinfi^2+(_cosfi*COS(Азимут!F326*PI()/180))^2))))*180/PI())</f>
        <v>6.7515294721082171</v>
      </c>
      <c r="Q326" s="73">
        <f>(-1)*(180*_nn1+(-1)^_nn1*ASIN(-(-1)*SIN(Расчет!D343*PI()/180)/(SQRT(_sinfi^2+(_cosfi*COS(Азимут!G326*PI()/180))^2)))*180/PI()+ACOS((_sinfi/(SQRT(_sinfi^2+(_cosfi*COS(Азимут!G326*PI()/180))^2))))*180/PI())</f>
        <v>8.6949875173833391</v>
      </c>
      <c r="R326" s="73">
        <f>(-1)*(180*_nn1+(-1)^_nn1*ASIN(-(-1)*SIN(Расчет!D343*PI()/180)/(SQRT(_sinfi^2+(_cosfi*COS(Азимут!H326*PI()/180))^2)))*180/PI()+ACOS((_sinfi/(SQRT(_sinfi^2+(_cosfi*COS(Азимут!H326*PI()/180))^2))))*180/PI())</f>
        <v>10.334698449441021</v>
      </c>
      <c r="S326" s="73">
        <f>(-1)*(180*_nn1+(-1)^_nn1*ASIN(-(-1)*SIN(Расчет!D343*PI()/180)/(SQRT(_sinfi^2+(_cosfi*COS(Азимут!I326*PI()/180))^2)))*180/PI()+ACOS((_sinfi/(SQRT(_sinfi^2+(_cosfi*COS(Азимут!I326*PI()/180))^2))))*180/PI())</f>
        <v>11.671146356313557</v>
      </c>
      <c r="T326" s="73">
        <f>(-1)*(180*_nn1+(-1)^_nn1*ASIN(-(-1)*SIN(Расчет!D343*PI()/180)/(SQRT(_sinfi^2+(_cosfi*COS(Азимут!J326*PI()/180))^2)))*180/PI()+ACOS((_sinfi/(SQRT(_sinfi^2+(_cosfi*COS(Азимут!J326*PI()/180))^2))))*180/PI())</f>
        <v>12.706480831847585</v>
      </c>
      <c r="U326" s="73">
        <f>(-1)*(180*_nn1+(-1)^_nn1*ASIN(-(-1)*SIN(Расчет!D343*PI()/180)/(SQRT(_sinfi^2+(_cosfi*COS(Азимут!K326*PI()/180))^2)))*180/PI()+ACOS((_sinfi/(SQRT(_sinfi^2+(_cosfi*COS(Азимут!K326*PI()/180))^2))))*180/PI())</f>
        <v>13.443420488196523</v>
      </c>
      <c r="V326" s="73">
        <f>(-1)*(180*_nn1+(-1)^_nn1*ASIN(-(-1)*SIN(Расчет!D343*PI()/180)/(SQRT(_sinfi^2+(_cosfi*COS(Азимут!L326*PI()/180))^2)))*180/PI()+ACOS((_sinfi/(SQRT(_sinfi^2+(_cosfi*COS(Азимут!L326*PI()/180))^2))))*180/PI())</f>
        <v>13.884446068221507</v>
      </c>
      <c r="W326" s="110">
        <f>(-1)*(180*_nn1+(-1)^_nn1*ASIN(-(-1)*SIN(Расчет!D343*PI()/180)/(SQRT(_sinfi^2+(_cosfi*COS(Азимут!M326*PI()/180))^2)))*180/PI()+ACOS((_sinfi/(SQRT(_sinfi^2+(_cosfi*COS(Азимут!M326*PI()/180))^2))))*180/PI())</f>
        <v>14.031254678044746</v>
      </c>
    </row>
    <row r="327" spans="1:23">
      <c r="A327" s="46">
        <f>Расчет!A344</f>
        <v>323</v>
      </c>
      <c r="B327" s="3" t="str">
        <f>Расчет!B344</f>
        <v>Ноябрь</v>
      </c>
      <c r="C327" s="31">
        <f>Расчет!C344</f>
        <v>19</v>
      </c>
      <c r="D327" s="116">
        <f>Расчет!U344-Расчет!U344/10</f>
        <v>48.416433490962078</v>
      </c>
      <c r="E327" s="57">
        <f>D327-Расчет!U344/10</f>
        <v>43.036829769744067</v>
      </c>
      <c r="F327" s="57">
        <f>E327-Расчет!U344/10</f>
        <v>37.657226048526056</v>
      </c>
      <c r="G327" s="57">
        <f>F327-Расчет!U344/10</f>
        <v>32.277622327308045</v>
      </c>
      <c r="H327" s="57">
        <f>G327-Расчет!U344/10</f>
        <v>26.898018606090034</v>
      </c>
      <c r="I327" s="57">
        <f>H327-Расчет!U344/10</f>
        <v>21.518414884872023</v>
      </c>
      <c r="J327" s="57">
        <f>I327-Расчет!U344/10</f>
        <v>16.138811163654012</v>
      </c>
      <c r="K327" s="57">
        <f>J327-Расчет!U344/10</f>
        <v>10.759207442436002</v>
      </c>
      <c r="L327" s="57">
        <f>K327-Расчет!U344/10</f>
        <v>5.3796037212179932</v>
      </c>
      <c r="M327" s="117">
        <f>L327-Расчет!U344/10</f>
        <v>-1.5987211554602254E-14</v>
      </c>
      <c r="N327" s="109">
        <f>(-1)*(180*_nn1+(-1)^_nn1*ASIN(-(-1)*SIN(Расчет!D344*PI()/180)/(SQRT(_sinfi^2+(_cosfi*COS(Азимут!D327*PI()/180))^2)))*180/PI()+ACOS((_sinfi/(SQRT(_sinfi^2+(_cosfi*COS(Азимут!D327*PI()/180))^2))))*180/PI())</f>
        <v>1.9277843063589728</v>
      </c>
      <c r="O327" s="73">
        <f>(-1)*(180*_nn1+(-1)^_nn1*ASIN(-(-1)*SIN(Расчет!D344*PI()/180)/(SQRT(_sinfi^2+(_cosfi*COS(Азимут!E327*PI()/180))^2)))*180/PI()+ACOS((_sinfi/(SQRT(_sinfi^2+(_cosfi*COS(Азимут!E327*PI()/180))^2))))*180/PI())</f>
        <v>4.4288446916209807</v>
      </c>
      <c r="P327" s="73">
        <f>(-1)*(180*_nn1+(-1)^_nn1*ASIN(-(-1)*SIN(Расчет!D344*PI()/180)/(SQRT(_sinfi^2+(_cosfi*COS(Азимут!F327*PI()/180))^2)))*180/PI()+ACOS((_sinfi/(SQRT(_sinfi^2+(_cosfi*COS(Азимут!F327*PI()/180))^2))))*180/PI())</f>
        <v>6.6400145872196106</v>
      </c>
      <c r="Q327" s="73">
        <f>(-1)*(180*_nn1+(-1)^_nn1*ASIN(-(-1)*SIN(Расчет!D344*PI()/180)/(SQRT(_sinfi^2+(_cosfi*COS(Азимут!G327*PI()/180))^2)))*180/PI()+ACOS((_sinfi/(SQRT(_sinfi^2+(_cosfi*COS(Азимут!G327*PI()/180))^2))))*180/PI())</f>
        <v>8.5544021100902228</v>
      </c>
      <c r="R327" s="73">
        <f>(-1)*(180*_nn1+(-1)^_nn1*ASIN(-(-1)*SIN(Расчет!D344*PI()/180)/(SQRT(_sinfi^2+(_cosfi*COS(Азимут!H327*PI()/180))^2)))*180/PI()+ACOS((_sinfi/(SQRT(_sinfi^2+(_cosfi*COS(Азимут!H327*PI()/180))^2))))*180/PI())</f>
        <v>10.169619493183319</v>
      </c>
      <c r="S327" s="73">
        <f>(-1)*(180*_nn1+(-1)^_nn1*ASIN(-(-1)*SIN(Расчет!D344*PI()/180)/(SQRT(_sinfi^2+(_cosfi*COS(Азимут!I327*PI()/180))^2)))*180/PI()+ACOS((_sinfi/(SQRT(_sinfi^2+(_cosfi*COS(Азимут!I327*PI()/180))^2))))*180/PI())</f>
        <v>11.486187318690895</v>
      </c>
      <c r="T327" s="73">
        <f>(-1)*(180*_nn1+(-1)^_nn1*ASIN(-(-1)*SIN(Расчет!D344*PI()/180)/(SQRT(_sinfi^2+(_cosfi*COS(Азимут!J327*PI()/180))^2)))*180/PI()+ACOS((_sinfi/(SQRT(_sinfi^2+(_cosfi*COS(Азимут!J327*PI()/180))^2))))*180/PI())</f>
        <v>12.506202405657575</v>
      </c>
      <c r="U327" s="73">
        <f>(-1)*(180*_nn1+(-1)^_nn1*ASIN(-(-1)*SIN(Расчет!D344*PI()/180)/(SQRT(_sinfi^2+(_cosfi*COS(Азимут!K327*PI()/180))^2)))*180/PI()+ACOS((_sinfi/(SQRT(_sinfi^2+(_cosfi*COS(Азимут!K327*PI()/180))^2))))*180/PI())</f>
        <v>13.232293456429574</v>
      </c>
      <c r="V327" s="73">
        <f>(-1)*(180*_nn1+(-1)^_nn1*ASIN(-(-1)*SIN(Расчет!D344*PI()/180)/(SQRT(_sinfi^2+(_cosfi*COS(Азимут!L327*PI()/180))^2)))*180/PI()+ACOS((_sinfi/(SQRT(_sinfi^2+(_cosfi*COS(Азимут!L327*PI()/180))^2))))*180/PI())</f>
        <v>13.666852146533756</v>
      </c>
      <c r="W327" s="110">
        <f>(-1)*(180*_nn1+(-1)^_nn1*ASIN(-(-1)*SIN(Расчет!D344*PI()/180)/(SQRT(_sinfi^2+(_cosfi*COS(Азимут!M327*PI()/180))^2)))*180/PI()+ACOS((_sinfi/(SQRT(_sinfi^2+(_cosfi*COS(Азимут!M327*PI()/180))^2))))*180/PI())</f>
        <v>13.811512633554571</v>
      </c>
    </row>
    <row r="328" spans="1:23">
      <c r="A328" s="46">
        <f>Расчет!A345</f>
        <v>324</v>
      </c>
      <c r="B328" s="3" t="str">
        <f>Расчет!B345</f>
        <v>Ноябрь</v>
      </c>
      <c r="C328" s="31">
        <f>Расчет!C345</f>
        <v>20</v>
      </c>
      <c r="D328" s="116">
        <f>Расчет!U345-Расчет!U345/10</f>
        <v>48.010884628762071</v>
      </c>
      <c r="E328" s="57">
        <f>D328-Расчет!U345/10</f>
        <v>42.676341892232955</v>
      </c>
      <c r="F328" s="57">
        <f>E328-Расчет!U345/10</f>
        <v>37.341799155703839</v>
      </c>
      <c r="G328" s="57">
        <f>F328-Расчет!U345/10</f>
        <v>32.007256419174723</v>
      </c>
      <c r="H328" s="57">
        <f>G328-Расчет!U345/10</f>
        <v>26.672713682645604</v>
      </c>
      <c r="I328" s="57">
        <f>H328-Расчет!U345/10</f>
        <v>21.338170946116485</v>
      </c>
      <c r="J328" s="57">
        <f>I328-Расчет!U345/10</f>
        <v>16.003628209587365</v>
      </c>
      <c r="K328" s="57">
        <f>J328-Расчет!U345/10</f>
        <v>10.669085473058246</v>
      </c>
      <c r="L328" s="57">
        <f>K328-Расчет!U345/10</f>
        <v>5.3345427365291265</v>
      </c>
      <c r="M328" s="117">
        <f>L328-Расчет!U345/10</f>
        <v>7.1054273576010019E-15</v>
      </c>
      <c r="N328" s="109">
        <f>(-1)*(180*_nn1+(-1)^_nn1*ASIN(-(-1)*SIN(Расчет!D345*PI()/180)/(SQRT(_sinfi^2+(_cosfi*COS(Азимут!D328*PI()/180))^2)))*180/PI()+ACOS((_sinfi/(SQRT(_sinfi^2+(_cosfi*COS(Азимут!D328*PI()/180))^2))))*180/PI())</f>
        <v>1.8881683434568117</v>
      </c>
      <c r="O328" s="73">
        <f>(-1)*(180*_nn1+(-1)^_nn1*ASIN(-(-1)*SIN(Расчет!D345*PI()/180)/(SQRT(_sinfi^2+(_cosfi*COS(Азимут!E328*PI()/180))^2)))*180/PI()+ACOS((_sinfi/(SQRT(_sinfi^2+(_cosfi*COS(Азимут!E328*PI()/180))^2))))*180/PI())</f>
        <v>4.3527994327504302</v>
      </c>
      <c r="P328" s="73">
        <f>(-1)*(180*_nn1+(-1)^_nn1*ASIN(-(-1)*SIN(Расчет!D345*PI()/180)/(SQRT(_sinfi^2+(_cosfi*COS(Азимут!F328*PI()/180))^2)))*180/PI()+ACOS((_sinfi/(SQRT(_sinfi^2+(_cosfi*COS(Азимут!F328*PI()/180))^2))))*180/PI())</f>
        <v>6.5314163385764061</v>
      </c>
      <c r="Q328" s="73">
        <f>(-1)*(180*_nn1+(-1)^_nn1*ASIN(-(-1)*SIN(Расчет!D345*PI()/180)/(SQRT(_sinfi^2+(_cosfi*COS(Азимут!G328*PI()/180))^2)))*180/PI()+ACOS((_sinfi/(SQRT(_sinfi^2+(_cosfi*COS(Азимут!G328*PI()/180))^2))))*180/PI())</f>
        <v>8.4175242893865629</v>
      </c>
      <c r="R328" s="73">
        <f>(-1)*(180*_nn1+(-1)^_nn1*ASIN(-(-1)*SIN(Расчет!D345*PI()/180)/(SQRT(_sinfi^2+(_cosfi*COS(Азимут!H328*PI()/180))^2)))*180/PI()+ACOS((_sinfi/(SQRT(_sinfi^2+(_cosfi*COS(Азимут!H328*PI()/180))^2))))*180/PI())</f>
        <v>10.00891426985919</v>
      </c>
      <c r="S328" s="73">
        <f>(-1)*(180*_nn1+(-1)^_nn1*ASIN(-(-1)*SIN(Расчет!D345*PI()/180)/(SQRT(_sinfi^2+(_cosfi*COS(Азимут!I328*PI()/180))^2)))*180/PI()+ACOS((_sinfi/(SQRT(_sinfi^2+(_cosfi*COS(Азимут!I328*PI()/180))^2))))*180/PI())</f>
        <v>11.306139657928583</v>
      </c>
      <c r="T328" s="73">
        <f>(-1)*(180*_nn1+(-1)^_nn1*ASIN(-(-1)*SIN(Расчет!D345*PI()/180)/(SQRT(_sinfi^2+(_cosfi*COS(Азимут!J328*PI()/180))^2)))*180/PI()+ACOS((_sinfi/(SQRT(_sinfi^2+(_cosfi*COS(Азимут!J328*PI()/180))^2))))*180/PI())</f>
        <v>12.311246386787843</v>
      </c>
      <c r="U328" s="73">
        <f>(-1)*(180*_nn1+(-1)^_nn1*ASIN(-(-1)*SIN(Расчет!D345*PI()/180)/(SQRT(_sinfi^2+(_cosfi*COS(Азимут!K328*PI()/180))^2)))*180/PI()+ACOS((_sinfi/(SQRT(_sinfi^2+(_cosfi*COS(Азимут!K328*PI()/180))^2))))*180/PI())</f>
        <v>13.026777599495404</v>
      </c>
      <c r="V328" s="73">
        <f>(-1)*(180*_nn1+(-1)^_nn1*ASIN(-(-1)*SIN(Расчет!D345*PI()/180)/(SQRT(_sinfi^2+(_cosfi*COS(Азимут!L328*PI()/180))^2)))*180/PI()+ACOS((_sinfi/(SQRT(_sinfi^2+(_cosfi*COS(Азимут!L328*PI()/180))^2))))*180/PI())</f>
        <v>13.455040457486177</v>
      </c>
      <c r="W328" s="110">
        <f>(-1)*(180*_nn1+(-1)^_nn1*ASIN(-(-1)*SIN(Расчет!D345*PI()/180)/(SQRT(_sinfi^2+(_cosfi*COS(Азимут!M328*PI()/180))^2)))*180/PI()+ACOS((_sinfi/(SQRT(_sinfi^2+(_cosfi*COS(Азимут!M328*PI()/180))^2))))*180/PI())</f>
        <v>13.59760944761544</v>
      </c>
    </row>
    <row r="329" spans="1:23">
      <c r="A329" s="46">
        <f>Расчет!A346</f>
        <v>325</v>
      </c>
      <c r="B329" s="3" t="str">
        <f>Расчет!B346</f>
        <v>Ноябрь</v>
      </c>
      <c r="C329" s="31">
        <f>Расчет!C346</f>
        <v>21</v>
      </c>
      <c r="D329" s="116">
        <f>Расчет!U346-Расчет!U346/10</f>
        <v>47.614812131446925</v>
      </c>
      <c r="E329" s="57">
        <f>D329-Расчет!U346/10</f>
        <v>42.324277450175046</v>
      </c>
      <c r="F329" s="57">
        <f>E329-Расчет!U346/10</f>
        <v>37.033742768903167</v>
      </c>
      <c r="G329" s="57">
        <f>F329-Расчет!U346/10</f>
        <v>31.743208087631288</v>
      </c>
      <c r="H329" s="57">
        <f>G329-Расчет!U346/10</f>
        <v>26.452673406359409</v>
      </c>
      <c r="I329" s="57">
        <f>H329-Расчет!U346/10</f>
        <v>21.16213872508753</v>
      </c>
      <c r="J329" s="57">
        <f>I329-Расчет!U346/10</f>
        <v>15.871604043815649</v>
      </c>
      <c r="K329" s="57">
        <f>J329-Расчет!U346/10</f>
        <v>10.581069362543769</v>
      </c>
      <c r="L329" s="57">
        <f>K329-Расчет!U346/10</f>
        <v>5.2905346812718879</v>
      </c>
      <c r="M329" s="117">
        <f>L329-Расчет!U346/10</f>
        <v>7.1054273576010019E-15</v>
      </c>
      <c r="N329" s="109">
        <f>(-1)*(180*_nn1+(-1)^_nn1*ASIN(-(-1)*SIN(Расчет!D346*PI()/180)/(SQRT(_sinfi^2+(_cosfi*COS(Азимут!D329*PI()/180))^2)))*180/PI()+ACOS((_sinfi/(SQRT(_sinfi^2+(_cosfi*COS(Азимут!D329*PI()/180))^2))))*180/PI())</f>
        <v>1.8496003996066861</v>
      </c>
      <c r="O329" s="73">
        <f>(-1)*(180*_nn1+(-1)^_nn1*ASIN(-(-1)*SIN(Расчет!D346*PI()/180)/(SQRT(_sinfi^2+(_cosfi*COS(Азимут!E329*PI()/180))^2)))*180/PI()+ACOS((_sinfi/(SQRT(_sinfi^2+(_cosfi*COS(Азимут!E329*PI()/180))^2))))*180/PI())</f>
        <v>4.2788044580158555</v>
      </c>
      <c r="P329" s="73">
        <f>(-1)*(180*_nn1+(-1)^_nn1*ASIN(-(-1)*SIN(Расчет!D346*PI()/180)/(SQRT(_sinfi^2+(_cosfi*COS(Азимут!F329*PI()/180))^2)))*180/PI()+ACOS((_sinfi/(SQRT(_sinfi^2+(_cosfi*COS(Азимут!F329*PI()/180))^2))))*180/PI())</f>
        <v>6.4257824191330712</v>
      </c>
      <c r="Q329" s="73">
        <f>(-1)*(180*_nn1+(-1)^_nn1*ASIN(-(-1)*SIN(Расчет!D346*PI()/180)/(SQRT(_sinfi^2+(_cosfi*COS(Азимут!G329*PI()/180))^2)))*180/PI()+ACOS((_sinfi/(SQRT(_sinfi^2+(_cosfi*COS(Азимут!G329*PI()/180))^2))))*180/PI())</f>
        <v>8.28441102407416</v>
      </c>
      <c r="R329" s="73">
        <f>(-1)*(180*_nn1+(-1)^_nn1*ASIN(-(-1)*SIN(Расчет!D346*PI()/180)/(SQRT(_sinfi^2+(_cosfi*COS(Азимут!H329*PI()/180))^2)))*180/PI()+ACOS((_sinfi/(SQRT(_sinfi^2+(_cosfi*COS(Азимут!H329*PI()/180))^2))))*180/PI())</f>
        <v>9.8526475667962927</v>
      </c>
      <c r="S329" s="73">
        <f>(-1)*(180*_nn1+(-1)^_nn1*ASIN(-(-1)*SIN(Расчет!D346*PI()/180)/(SQRT(_sinfi^2+(_cosfi*COS(Азимут!I329*PI()/180))^2)))*180/PI()+ACOS((_sinfi/(SQRT(_sinfi^2+(_cosfi*COS(Азимут!I329*PI()/180))^2))))*180/PI())</f>
        <v>11.131074799022116</v>
      </c>
      <c r="T329" s="73">
        <f>(-1)*(180*_nn1+(-1)^_nn1*ASIN(-(-1)*SIN(Расчет!D346*PI()/180)/(SQRT(_sinfi^2+(_cosfi*COS(Азимут!J329*PI()/180))^2)))*180/PI()+ACOS((_sinfi/(SQRT(_sinfi^2+(_cosfi*COS(Азимут!J329*PI()/180))^2))))*180/PI())</f>
        <v>12.121689636955978</v>
      </c>
      <c r="U329" s="73">
        <f>(-1)*(180*_nn1+(-1)^_nn1*ASIN(-(-1)*SIN(Расчет!D346*PI()/180)/(SQRT(_sinfi^2+(_cosfi*COS(Азимут!K329*PI()/180))^2)))*180/PI()+ACOS((_sinfi/(SQRT(_sinfi^2+(_cosfi*COS(Азимут!K329*PI()/180))^2))))*180/PI())</f>
        <v>12.826953857154479</v>
      </c>
      <c r="V329" s="73">
        <f>(-1)*(180*_nn1+(-1)^_nn1*ASIN(-(-1)*SIN(Расчет!D346*PI()/180)/(SQRT(_sinfi^2+(_cosfi*COS(Азимут!L329*PI()/180))^2)))*180/PI()+ACOS((_sinfi/(SQRT(_sinfi^2+(_cosfi*COS(Азимут!L329*PI()/180))^2))))*180/PI())</f>
        <v>13.249094478199027</v>
      </c>
      <c r="W329" s="110">
        <f>(-1)*(180*_nn1+(-1)^_nn1*ASIN(-(-1)*SIN(Расчет!D346*PI()/180)/(SQRT(_sinfi^2+(_cosfi*COS(Азимут!M329*PI()/180))^2)))*180/PI()+ACOS((_sinfi/(SQRT(_sinfi^2+(_cosfi*COS(Азимут!M329*PI()/180))^2))))*180/PI())</f>
        <v>13.389629459416739</v>
      </c>
    </row>
    <row r="330" spans="1:23">
      <c r="A330" s="46">
        <f>Расчет!A347</f>
        <v>326</v>
      </c>
      <c r="B330" s="3" t="str">
        <f>Расчет!B347</f>
        <v>Ноябрь</v>
      </c>
      <c r="C330" s="31">
        <f>Расчет!C347</f>
        <v>22</v>
      </c>
      <c r="D330" s="116">
        <f>Расчет!U347-Расчет!U347/10</f>
        <v>47.228475998777668</v>
      </c>
      <c r="E330" s="57">
        <f>D330-Расчет!U347/10</f>
        <v>41.980867554469036</v>
      </c>
      <c r="F330" s="57">
        <f>E330-Расчет!U347/10</f>
        <v>36.733259110160404</v>
      </c>
      <c r="G330" s="57">
        <f>F330-Расчет!U347/10</f>
        <v>31.485650665851772</v>
      </c>
      <c r="H330" s="57">
        <f>G330-Расчет!U347/10</f>
        <v>26.238042221543139</v>
      </c>
      <c r="I330" s="57">
        <f>H330-Расчет!U347/10</f>
        <v>20.990433777234507</v>
      </c>
      <c r="J330" s="57">
        <f>I330-Расчет!U347/10</f>
        <v>15.742825332925877</v>
      </c>
      <c r="K330" s="57">
        <f>J330-Расчет!U347/10</f>
        <v>10.495216888617247</v>
      </c>
      <c r="L330" s="57">
        <f>K330-Расчет!U347/10</f>
        <v>5.2476084443086162</v>
      </c>
      <c r="M330" s="117">
        <f>L330-Расчет!U347/10</f>
        <v>-1.4210854715202004E-14</v>
      </c>
      <c r="N330" s="109">
        <f>(-1)*(180*_nn1+(-1)^_nn1*ASIN(-(-1)*SIN(Расчет!D347*PI()/180)/(SQRT(_sinfi^2+(_cosfi*COS(Азимут!D330*PI()/180))^2)))*180/PI()+ACOS((_sinfi/(SQRT(_sinfi^2+(_cosfi*COS(Азимут!D330*PI()/180))^2))))*180/PI())</f>
        <v>1.8121009851483905</v>
      </c>
      <c r="O330" s="73">
        <f>(-1)*(180*_nn1+(-1)^_nn1*ASIN(-(-1)*SIN(Расчет!D347*PI()/180)/(SQRT(_sinfi^2+(_cosfi*COS(Азимут!E330*PI()/180))^2)))*180/PI()+ACOS((_sinfi/(SQRT(_sinfi^2+(_cosfi*COS(Азимут!E330*PI()/180))^2))))*180/PI())</f>
        <v>4.2068951283742138</v>
      </c>
      <c r="P330" s="73">
        <f>(-1)*(180*_nn1+(-1)^_nn1*ASIN(-(-1)*SIN(Расчет!D347*PI()/180)/(SQRT(_sinfi^2+(_cosfi*COS(Азимут!F330*PI()/180))^2)))*180/PI()+ACOS((_sinfi/(SQRT(_sinfi^2+(_cosfi*COS(Азимут!F330*PI()/180))^2))))*180/PI())</f>
        <v>6.3231594998875096</v>
      </c>
      <c r="Q330" s="73">
        <f>(-1)*(180*_nn1+(-1)^_nn1*ASIN(-(-1)*SIN(Расчет!D347*PI()/180)/(SQRT(_sinfi^2+(_cosfi*COS(Азимут!G330*PI()/180))^2)))*180/PI()+ACOS((_sinfi/(SQRT(_sinfi^2+(_cosfi*COS(Азимут!G330*PI()/180))^2))))*180/PI())</f>
        <v>8.1551181312081837</v>
      </c>
      <c r="R330" s="73">
        <f>(-1)*(180*_nn1+(-1)^_nn1*ASIN(-(-1)*SIN(Расчет!D347*PI()/180)/(SQRT(_sinfi^2+(_cosfi*COS(Азимут!H330*PI()/180))^2)))*180/PI()+ACOS((_sinfi/(SQRT(_sinfi^2+(_cosfi*COS(Азимут!H330*PI()/180))^2))))*180/PI())</f>
        <v>9.7008829129819389</v>
      </c>
      <c r="S330" s="73">
        <f>(-1)*(180*_nn1+(-1)^_nn1*ASIN(-(-1)*SIN(Расчет!D347*PI()/180)/(SQRT(_sinfi^2+(_cosfi*COS(Азимут!I330*PI()/180))^2)))*180/PI()+ACOS((_sinfi/(SQRT(_sinfi^2+(_cosfi*COS(Азимут!I330*PI()/180))^2))))*180/PI())</f>
        <v>10.961062811566933</v>
      </c>
      <c r="T330" s="73">
        <f>(-1)*(180*_nn1+(-1)^_nn1*ASIN(-(-1)*SIN(Расчет!D347*PI()/180)/(SQRT(_sinfi^2+(_cosfi*COS(Азимут!J330*PI()/180))^2)))*180/PI()+ACOS((_sinfi/(SQRT(_sinfi^2+(_cosfi*COS(Азимут!J330*PI()/180))^2))))*180/PI())</f>
        <v>11.937607575268601</v>
      </c>
      <c r="U330" s="73">
        <f>(-1)*(180*_nn1+(-1)^_nn1*ASIN(-(-1)*SIN(Расчет!D347*PI()/180)/(SQRT(_sinfi^2+(_cosfi*COS(Азимут!K330*PI()/180))^2)))*180/PI()+ACOS((_sinfi/(SQRT(_sinfi^2+(_cosfi*COS(Азимут!K330*PI()/180))^2))))*180/PI())</f>
        <v>12.632901655926787</v>
      </c>
      <c r="V330" s="73">
        <f>(-1)*(180*_nn1+(-1)^_nn1*ASIN(-(-1)*SIN(Расчет!D347*PI()/180)/(SQRT(_sinfi^2+(_cosfi*COS(Азимут!L330*PI()/180))^2)))*180/PI()+ACOS((_sinfi/(SQRT(_sinfi^2+(_cosfi*COS(Азимут!L330*PI()/180))^2))))*180/PI())</f>
        <v>13.049096126323178</v>
      </c>
      <c r="W330" s="110">
        <f>(-1)*(180*_nn1+(-1)^_nn1*ASIN(-(-1)*SIN(Расчет!D347*PI()/180)/(SQRT(_sinfi^2+(_cosfi*COS(Азимут!M330*PI()/180))^2)))*180/PI()+ACOS((_sinfi/(SQRT(_sinfi^2+(_cosfi*COS(Азимут!M330*PI()/180))^2))))*180/PI())</f>
        <v>13.187655432580726</v>
      </c>
    </row>
    <row r="331" spans="1:23">
      <c r="A331" s="46">
        <f>Расчет!A348</f>
        <v>327</v>
      </c>
      <c r="B331" s="3" t="str">
        <f>Расчет!B348</f>
        <v>Ноябрь</v>
      </c>
      <c r="C331" s="31">
        <f>Расчет!C348</f>
        <v>23</v>
      </c>
      <c r="D331" s="116">
        <f>Расчет!U348-Расчет!U348/10</f>
        <v>46.852137984516276</v>
      </c>
      <c r="E331" s="57">
        <f>D331-Расчет!U348/10</f>
        <v>41.646344875125578</v>
      </c>
      <c r="F331" s="57">
        <f>E331-Расчет!U348/10</f>
        <v>36.440551765734881</v>
      </c>
      <c r="G331" s="57">
        <f>F331-Расчет!U348/10</f>
        <v>31.234758656344184</v>
      </c>
      <c r="H331" s="57">
        <f>G331-Расчет!U348/10</f>
        <v>26.028965546953486</v>
      </c>
      <c r="I331" s="57">
        <f>H331-Расчет!U348/10</f>
        <v>20.823172437562789</v>
      </c>
      <c r="J331" s="57">
        <f>I331-Расчет!U348/10</f>
        <v>15.617379328172092</v>
      </c>
      <c r="K331" s="57">
        <f>J331-Расчет!U348/10</f>
        <v>10.411586218781395</v>
      </c>
      <c r="L331" s="57">
        <f>K331-Расчет!U348/10</f>
        <v>5.2057931093906973</v>
      </c>
      <c r="M331" s="117">
        <f>L331-Расчет!U348/10</f>
        <v>0</v>
      </c>
      <c r="N331" s="109">
        <f>(-1)*(180*_nn1+(-1)^_nn1*ASIN(-(-1)*SIN(Расчет!D348*PI()/180)/(SQRT(_sinfi^2+(_cosfi*COS(Азимут!D331*PI()/180))^2)))*180/PI()+ACOS((_sinfi/(SQRT(_sinfi^2+(_cosfi*COS(Азимут!D331*PI()/180))^2))))*180/PI())</f>
        <v>1.7756900767048194</v>
      </c>
      <c r="O331" s="73">
        <f>(-1)*(180*_nn1+(-1)^_nn1*ASIN(-(-1)*SIN(Расчет!D348*PI()/180)/(SQRT(_sinfi^2+(_cosfi*COS(Азимут!E331*PI()/180))^2)))*180/PI()+ACOS((_sinfi/(SQRT(_sinfi^2+(_cosfi*COS(Азимут!E331*PI()/180))^2))))*180/PI())</f>
        <v>4.1371059458623449</v>
      </c>
      <c r="P331" s="73">
        <f>(-1)*(180*_nn1+(-1)^_nn1*ASIN(-(-1)*SIN(Расчет!D348*PI()/180)/(SQRT(_sinfi^2+(_cosfi*COS(Азимут!F331*PI()/180))^2)))*180/PI()+ACOS((_sinfi/(SQRT(_sinfi^2+(_cosfi*COS(Азимут!F331*PI()/180))^2))))*180/PI())</f>
        <v>6.2235931905201198</v>
      </c>
      <c r="Q331" s="73">
        <f>(-1)*(180*_nn1+(-1)^_nn1*ASIN(-(-1)*SIN(Расчет!D348*PI()/180)/(SQRT(_sinfi^2+(_cosfi*COS(Азимут!G331*PI()/180))^2)))*180/PI()+ACOS((_sinfi/(SQRT(_sinfi^2+(_cosfi*COS(Азимут!G331*PI()/180))^2))))*180/PI())</f>
        <v>8.029700224339166</v>
      </c>
      <c r="R331" s="73">
        <f>(-1)*(180*_nn1+(-1)^_nn1*ASIN(-(-1)*SIN(Расчет!D348*PI()/180)/(SQRT(_sinfi^2+(_cosfi*COS(Азимут!H331*PI()/180))^2)))*180/PI()+ACOS((_sinfi/(SQRT(_sinfi^2+(_cosfi*COS(Азимут!H331*PI()/180))^2))))*180/PI())</f>
        <v>9.5536825167214943</v>
      </c>
      <c r="S331" s="73">
        <f>(-1)*(180*_nn1+(-1)^_nn1*ASIN(-(-1)*SIN(Расчет!D348*PI()/180)/(SQRT(_sinfi^2+(_cosfi*COS(Азимут!I331*PI()/180))^2)))*180/PI()+ACOS((_sinfi/(SQRT(_sinfi^2+(_cosfi*COS(Азимут!I331*PI()/180))^2))))*180/PI())</f>
        <v>10.796172339000378</v>
      </c>
      <c r="T331" s="73">
        <f>(-1)*(180*_nn1+(-1)^_nn1*ASIN(-(-1)*SIN(Расчет!D348*PI()/180)/(SQRT(_sinfi^2+(_cosfi*COS(Азимут!J331*PI()/180))^2)))*180/PI()+ACOS((_sinfi/(SQRT(_sinfi^2+(_cosfi*COS(Азимут!J331*PI()/180))^2))))*180/PI())</f>
        <v>11.759074101198252</v>
      </c>
      <c r="U331" s="73">
        <f>(-1)*(180*_nn1+(-1)^_nn1*ASIN(-(-1)*SIN(Расчет!D348*PI()/180)/(SQRT(_sinfi^2+(_cosfi*COS(Азимут!K331*PI()/180))^2)))*180/PI()+ACOS((_sinfi/(SQRT(_sinfi^2+(_cosfi*COS(Азимут!K331*PI()/180))^2))))*180/PI())</f>
        <v>12.444698827781593</v>
      </c>
      <c r="V331" s="73">
        <f>(-1)*(180*_nn1+(-1)^_nn1*ASIN(-(-1)*SIN(Расчет!D348*PI()/180)/(SQRT(_sinfi^2+(_cosfi*COS(Азимут!L331*PI()/180))^2)))*180/PI()+ACOS((_sinfi/(SQRT(_sinfi^2+(_cosfi*COS(Азимут!L331*PI()/180))^2))))*180/PI())</f>
        <v>12.855125676238686</v>
      </c>
      <c r="W331" s="110">
        <f>(-1)*(180*_nn1+(-1)^_nn1*ASIN(-(-1)*SIN(Расчет!D348*PI()/180)/(SQRT(_sinfi^2+(_cosfi*COS(Азимут!M331*PI()/180))^2)))*180/PI()+ACOS((_sinfi/(SQRT(_sinfi^2+(_cosfi*COS(Азимут!M331*PI()/180))^2))))*180/PI())</f>
        <v>12.991768470544372</v>
      </c>
    </row>
    <row r="332" spans="1:23">
      <c r="A332" s="46">
        <f>Расчет!A349</f>
        <v>328</v>
      </c>
      <c r="B332" s="3" t="str">
        <f>Расчет!B349</f>
        <v>Ноябрь</v>
      </c>
      <c r="C332" s="31">
        <f>Расчет!C349</f>
        <v>24</v>
      </c>
      <c r="D332" s="116">
        <f>Расчет!U349-Расчет!U349/10</f>
        <v>46.486061128714425</v>
      </c>
      <c r="E332" s="57">
        <f>D332-Расчет!U349/10</f>
        <v>41.320943225523934</v>
      </c>
      <c r="F332" s="57">
        <f>E332-Расчет!U349/10</f>
        <v>36.155825322333442</v>
      </c>
      <c r="G332" s="57">
        <f>F332-Расчет!U349/10</f>
        <v>30.99070741914295</v>
      </c>
      <c r="H332" s="57">
        <f>G332-Расчет!U349/10</f>
        <v>25.825589515952458</v>
      </c>
      <c r="I332" s="57">
        <f>H332-Расчет!U349/10</f>
        <v>20.660471612761967</v>
      </c>
      <c r="J332" s="57">
        <f>I332-Расчет!U349/10</f>
        <v>15.495353709571475</v>
      </c>
      <c r="K332" s="57">
        <f>J332-Расчет!U349/10</f>
        <v>10.330235806380983</v>
      </c>
      <c r="L332" s="57">
        <f>K332-Расчет!U349/10</f>
        <v>5.1651179031904917</v>
      </c>
      <c r="M332" s="117">
        <f>L332-Расчет!U349/10</f>
        <v>0</v>
      </c>
      <c r="N332" s="109">
        <f>(-1)*(180*_nn1+(-1)^_nn1*ASIN(-(-1)*SIN(Расчет!D349*PI()/180)/(SQRT(_sinfi^2+(_cosfi*COS(Азимут!D332*PI()/180))^2)))*180/PI()+ACOS((_sinfi/(SQRT(_sinfi^2+(_cosfi*COS(Азимут!D332*PI()/180))^2))))*180/PI())</f>
        <v>1.7403871044556922</v>
      </c>
      <c r="O332" s="73">
        <f>(-1)*(180*_nn1+(-1)^_nn1*ASIN(-(-1)*SIN(Расчет!D349*PI()/180)/(SQRT(_sinfi^2+(_cosfi*COS(Азимут!E332*PI()/180))^2)))*180/PI()+ACOS((_sinfi/(SQRT(_sinfi^2+(_cosfi*COS(Азимут!E332*PI()/180))^2))))*180/PI())</f>
        <v>4.0694705276108891</v>
      </c>
      <c r="P332" s="73">
        <f>(-1)*(180*_nn1+(-1)^_nn1*ASIN(-(-1)*SIN(Расчет!D349*PI()/180)/(SQRT(_sinfi^2+(_cosfi*COS(Азимут!F332*PI()/180))^2)))*180/PI()+ACOS((_sinfi/(SQRT(_sinfi^2+(_cosfi*COS(Азимут!F332*PI()/180))^2))))*180/PI())</f>
        <v>6.1271279999299679</v>
      </c>
      <c r="Q332" s="73">
        <f>(-1)*(180*_nn1+(-1)^_nn1*ASIN(-(-1)*SIN(Расчет!D349*PI()/180)/(SQRT(_sinfi^2+(_cosfi*COS(Азимут!G332*PI()/180))^2)))*180/PI()+ACOS((_sinfi/(SQRT(_sinfi^2+(_cosfi*COS(Азимут!G332*PI()/180))^2))))*180/PI())</f>
        <v>7.9082106615200587</v>
      </c>
      <c r="R332" s="73">
        <f>(-1)*(180*_nn1+(-1)^_nn1*ASIN(-(-1)*SIN(Расчет!D349*PI()/180)/(SQRT(_sinfi^2+(_cosfi*COS(Азимут!H332*PI()/180))^2)))*180/PI()+ACOS((_sinfi/(SQRT(_sinfi^2+(_cosfi*COS(Азимут!H332*PI()/180))^2))))*180/PI())</f>
        <v>9.4111072029419063</v>
      </c>
      <c r="S332" s="73">
        <f>(-1)*(180*_nn1+(-1)^_nn1*ASIN(-(-1)*SIN(Расчет!D349*PI()/180)/(SQRT(_sinfi^2+(_cosfi*COS(Азимут!I332*PI()/180))^2)))*180/PI()+ACOS((_sinfi/(SQRT(_sinfi^2+(_cosfi*COS(Азимут!I332*PI()/180))^2))))*180/PI())</f>
        <v>10.636470527382698</v>
      </c>
      <c r="T332" s="73">
        <f>(-1)*(180*_nn1+(-1)^_nn1*ASIN(-(-1)*SIN(Расчет!D349*PI()/180)/(SQRT(_sinfi^2+(_cosfi*COS(Азимут!J332*PI()/180))^2)))*180/PI()+ACOS((_sinfi/(SQRT(_sinfi^2+(_cosfi*COS(Азимут!J332*PI()/180))^2))))*180/PI())</f>
        <v>11.586161517009884</v>
      </c>
      <c r="U332" s="73">
        <f>(-1)*(180*_nn1+(-1)^_nn1*ASIN(-(-1)*SIN(Расчет!D349*PI()/180)/(SQRT(_sinfi^2+(_cosfi*COS(Азимут!K332*PI()/180))^2)))*180/PI()+ACOS((_sinfi/(SQRT(_sinfi^2+(_cosfi*COS(Азимут!K332*PI()/180))^2))))*180/PI())</f>
        <v>12.262421528209302</v>
      </c>
      <c r="V332" s="73">
        <f>(-1)*(180*_nn1+(-1)^_nn1*ASIN(-(-1)*SIN(Расчет!D349*PI()/180)/(SQRT(_sinfi^2+(_cosfi*COS(Азимут!L332*PI()/180))^2)))*180/PI()+ACOS((_sinfi/(SQRT(_sinfi^2+(_cosfi*COS(Азимут!L332*PI()/180))^2))))*180/PI())</f>
        <v>12.667261674595466</v>
      </c>
      <c r="W332" s="110">
        <f>(-1)*(180*_nn1+(-1)^_nn1*ASIN(-(-1)*SIN(Расчет!D349*PI()/180)/(SQRT(_sinfi^2+(_cosfi*COS(Азимут!M332*PI()/180))^2)))*180/PI()+ACOS((_sinfi/(SQRT(_sinfi^2+(_cosfi*COS(Азимут!M332*PI()/180))^2))))*180/PI())</f>
        <v>12.802047931270067</v>
      </c>
    </row>
    <row r="333" spans="1:23">
      <c r="A333" s="46">
        <f>Расчет!A350</f>
        <v>329</v>
      </c>
      <c r="B333" s="3" t="str">
        <f>Расчет!B350</f>
        <v>Ноябрь</v>
      </c>
      <c r="C333" s="31">
        <f>Расчет!C350</f>
        <v>25</v>
      </c>
      <c r="D333" s="116">
        <f>Расчет!U350-Расчет!U350/10</f>
        <v>46.130509247035654</v>
      </c>
      <c r="E333" s="57">
        <f>D333-Расчет!U350/10</f>
        <v>41.004897108476136</v>
      </c>
      <c r="F333" s="57">
        <f>E333-Расчет!U350/10</f>
        <v>35.879284969916618</v>
      </c>
      <c r="G333" s="57">
        <f>F333-Расчет!U350/10</f>
        <v>30.7536728313571</v>
      </c>
      <c r="H333" s="57">
        <f>G333-Расчет!U350/10</f>
        <v>25.628060692797582</v>
      </c>
      <c r="I333" s="57">
        <f>H333-Расчет!U350/10</f>
        <v>20.502448554238065</v>
      </c>
      <c r="J333" s="57">
        <f>I333-Расчет!U350/10</f>
        <v>15.376836415678547</v>
      </c>
      <c r="K333" s="57">
        <f>J333-Расчет!U350/10</f>
        <v>10.251224277119029</v>
      </c>
      <c r="L333" s="57">
        <f>K333-Расчет!U350/10</f>
        <v>5.1256121385595117</v>
      </c>
      <c r="M333" s="117">
        <f>L333-Расчет!U350/10</f>
        <v>0</v>
      </c>
      <c r="N333" s="109">
        <f>(-1)*(180*_nn1+(-1)^_nn1*ASIN(-(-1)*SIN(Расчет!D350*PI()/180)/(SQRT(_sinfi^2+(_cosfi*COS(Азимут!D333*PI()/180))^2)))*180/PI()+ACOS((_sinfi/(SQRT(_sinfi^2+(_cosfi*COS(Азимут!D333*PI()/180))^2))))*180/PI())</f>
        <v>1.7062109395682796</v>
      </c>
      <c r="O333" s="73">
        <f>(-1)*(180*_nn1+(-1)^_nn1*ASIN(-(-1)*SIN(Расчет!D350*PI()/180)/(SQRT(_sinfi^2+(_cosfi*COS(Азимут!E333*PI()/180))^2)))*180/PI()+ACOS((_sinfi/(SQRT(_sinfi^2+(_cosfi*COS(Азимут!E333*PI()/180))^2))))*180/PI())</f>
        <v>4.0040215799508871</v>
      </c>
      <c r="P333" s="73">
        <f>(-1)*(180*_nn1+(-1)^_nn1*ASIN(-(-1)*SIN(Расчет!D350*PI()/180)/(SQRT(_sinfi^2+(_cosfi*COS(Азимут!F333*PI()/180))^2)))*180/PI()+ACOS((_sinfi/(SQRT(_sinfi^2+(_cosfi*COS(Азимут!F333*PI()/180))^2))))*180/PI())</f>
        <v>6.033807296761438</v>
      </c>
      <c r="Q333" s="73">
        <f>(-1)*(180*_nn1+(-1)^_nn1*ASIN(-(-1)*SIN(Расчет!D350*PI()/180)/(SQRT(_sinfi^2+(_cosfi*COS(Азимут!G333*PI()/180))^2)))*180/PI()+ACOS((_sinfi/(SQRT(_sinfi^2+(_cosfi*COS(Азимут!G333*PI()/180))^2))))*180/PI())</f>
        <v>7.790701493207024</v>
      </c>
      <c r="R333" s="73">
        <f>(-1)*(180*_nn1+(-1)^_nn1*ASIN(-(-1)*SIN(Расчет!D350*PI()/180)/(SQRT(_sinfi^2+(_cosfi*COS(Азимут!H333*PI()/180))^2)))*180/PI()+ACOS((_sinfi/(SQRT(_sinfi^2+(_cosfi*COS(Азимут!H333*PI()/180))^2))))*180/PI())</f>
        <v>9.273216350297389</v>
      </c>
      <c r="S333" s="73">
        <f>(-1)*(180*_nn1+(-1)^_nn1*ASIN(-(-1)*SIN(Расчет!D350*PI()/180)/(SQRT(_sinfi^2+(_cosfi*COS(Азимут!I333*PI()/180))^2)))*180/PI()+ACOS((_sinfi/(SQRT(_sinfi^2+(_cosfi*COS(Азимут!I333*PI()/180))^2))))*180/PI())</f>
        <v>10.482022953894358</v>
      </c>
      <c r="T333" s="73">
        <f>(-1)*(180*_nn1+(-1)^_nn1*ASIN(-(-1)*SIN(Расчет!D350*PI()/180)/(SQRT(_sinfi^2+(_cosfi*COS(Азимут!J333*PI()/180))^2)))*180/PI()+ACOS((_sinfi/(SQRT(_sinfi^2+(_cosfi*COS(Азимут!J333*PI()/180))^2))))*180/PI())</f>
        <v>11.418940449830842</v>
      </c>
      <c r="U333" s="73">
        <f>(-1)*(180*_nn1+(-1)^_nn1*ASIN(-(-1)*SIN(Расчет!D350*PI()/180)/(SQRT(_sinfi^2+(_cosfi*COS(Азимут!K333*PI()/180))^2)))*180/PI()+ACOS((_sinfi/(SQRT(_sinfi^2+(_cosfi*COS(Азимут!K333*PI()/180))^2))))*180/PI())</f>
        <v>12.086144153883851</v>
      </c>
      <c r="V333" s="73">
        <f>(-1)*(180*_nn1+(-1)^_nn1*ASIN(-(-1)*SIN(Расчет!D350*PI()/180)/(SQRT(_sinfi^2+(_cosfi*COS(Азимут!L333*PI()/180))^2)))*180/PI()+ACOS((_sinfi/(SQRT(_sinfi^2+(_cosfi*COS(Азимут!L333*PI()/180))^2))))*180/PI())</f>
        <v>12.485580855409978</v>
      </c>
      <c r="W333" s="110">
        <f>(-1)*(180*_nn1+(-1)^_nn1*ASIN(-(-1)*SIN(Расчет!D350*PI()/180)/(SQRT(_sinfi^2+(_cosfi*COS(Азимут!M333*PI()/180))^2)))*180/PI()+ACOS((_sinfi/(SQRT(_sinfi^2+(_cosfi*COS(Азимут!M333*PI()/180))^2))))*180/PI())</f>
        <v>12.618571341500797</v>
      </c>
    </row>
    <row r="334" spans="1:23">
      <c r="A334" s="46">
        <f>Расчет!A351</f>
        <v>330</v>
      </c>
      <c r="B334" s="3" t="str">
        <f>Расчет!B351</f>
        <v>Ноябрь</v>
      </c>
      <c r="C334" s="31">
        <f>Расчет!C351</f>
        <v>26</v>
      </c>
      <c r="D334" s="116">
        <f>Расчет!U351-Расчет!U351/10</f>
        <v>45.785746376825266</v>
      </c>
      <c r="E334" s="57">
        <f>D334-Расчет!U351/10</f>
        <v>40.698441223844682</v>
      </c>
      <c r="F334" s="57">
        <f>E334-Расчет!U351/10</f>
        <v>35.611136070864099</v>
      </c>
      <c r="G334" s="57">
        <f>F334-Расчет!U351/10</f>
        <v>30.523830917883515</v>
      </c>
      <c r="H334" s="57">
        <f>G334-Расчет!U351/10</f>
        <v>25.436525764902932</v>
      </c>
      <c r="I334" s="57">
        <f>H334-Расчет!U351/10</f>
        <v>20.349220611922348</v>
      </c>
      <c r="J334" s="57">
        <f>I334-Расчет!U351/10</f>
        <v>15.261915458941763</v>
      </c>
      <c r="K334" s="57">
        <f>J334-Расчет!U351/10</f>
        <v>10.174610305961178</v>
      </c>
      <c r="L334" s="57">
        <f>K334-Расчет!U351/10</f>
        <v>5.0873051529805924</v>
      </c>
      <c r="M334" s="117">
        <f>L334-Расчет!U351/10</f>
        <v>7.1054273576010019E-15</v>
      </c>
      <c r="N334" s="109">
        <f>(-1)*(180*_nn1+(-1)^_nn1*ASIN(-(-1)*SIN(Расчет!D351*PI()/180)/(SQRT(_sinfi^2+(_cosfi*COS(Азимут!D334*PI()/180))^2)))*180/PI()+ACOS((_sinfi/(SQRT(_sinfi^2+(_cosfi*COS(Азимут!D334*PI()/180))^2))))*180/PI())</f>
        <v>1.6731798818060781</v>
      </c>
      <c r="O334" s="73">
        <f>(-1)*(180*_nn1+(-1)^_nn1*ASIN(-(-1)*SIN(Расчет!D351*PI()/180)/(SQRT(_sinfi^2+(_cosfi*COS(Азимут!E334*PI()/180))^2)))*180/PI()+ACOS((_sinfi/(SQRT(_sinfi^2+(_cosfi*COS(Азимут!E334*PI()/180))^2))))*180/PI())</f>
        <v>3.9407908726732899</v>
      </c>
      <c r="P334" s="73">
        <f>(-1)*(180*_nn1+(-1)^_nn1*ASIN(-(-1)*SIN(Расчет!D351*PI()/180)/(SQRT(_sinfi^2+(_cosfi*COS(Азимут!F334*PI()/180))^2)))*180/PI()+ACOS((_sinfi/(SQRT(_sinfi^2+(_cosfi*COS(Азимут!F334*PI()/180))^2))))*180/PI())</f>
        <v>5.9436732700221739</v>
      </c>
      <c r="Q334" s="73">
        <f>(-1)*(180*_nn1+(-1)^_nn1*ASIN(-(-1)*SIN(Расчет!D351*PI()/180)/(SQRT(_sinfi^2+(_cosfi*COS(Азимут!G334*PI()/180))^2)))*180/PI()+ACOS((_sinfi/(SQRT(_sinfi^2+(_cosfi*COS(Азимут!G334*PI()/180))^2))))*180/PI())</f>
        <v>7.6772234101876791</v>
      </c>
      <c r="R334" s="73">
        <f>(-1)*(180*_nn1+(-1)^_nn1*ASIN(-(-1)*SIN(Расчет!D351*PI()/180)/(SQRT(_sinfi^2+(_cosfi*COS(Азимут!H334*PI()/180))^2)))*180/PI()+ACOS((_sinfi/(SQRT(_sinfi^2+(_cosfi*COS(Азимут!H334*PI()/180))^2))))*180/PI())</f>
        <v>9.1400678282391254</v>
      </c>
      <c r="S334" s="73">
        <f>(-1)*(180*_nn1+(-1)^_nn1*ASIN(-(-1)*SIN(Расчет!D351*PI()/180)/(SQRT(_sinfi^2+(_cosfi*COS(Азимут!I334*PI()/180))^2)))*180/PI()+ACOS((_sinfi/(SQRT(_sinfi^2+(_cosfi*COS(Азимут!I334*PI()/180))^2))))*180/PI())</f>
        <v>10.332893555236325</v>
      </c>
      <c r="T334" s="73">
        <f>(-1)*(180*_nn1+(-1)^_nn1*ASIN(-(-1)*SIN(Расчет!D351*PI()/180)/(SQRT(_sinfi^2+(_cosfi*COS(Азимут!J334*PI()/180))^2)))*180/PI()+ACOS((_sinfi/(SQRT(_sinfi^2+(_cosfi*COS(Азимут!J334*PI()/180))^2))))*180/PI())</f>
        <v>11.257479773569031</v>
      </c>
      <c r="U334" s="73">
        <f>(-1)*(180*_nn1+(-1)^_nn1*ASIN(-(-1)*SIN(Расчет!D351*PI()/180)/(SQRT(_sinfi^2+(_cosfi*COS(Азимут!K334*PI()/180))^2)))*180/PI()+ACOS((_sinfi/(SQRT(_sinfi^2+(_cosfi*COS(Азимут!K334*PI()/180))^2))))*180/PI())</f>
        <v>11.915939260128738</v>
      </c>
      <c r="V334" s="73">
        <f>(-1)*(180*_nn1+(-1)^_nn1*ASIN(-(-1)*SIN(Расчет!D351*PI()/180)/(SQRT(_sinfi^2+(_cosfi*COS(Азимут!L334*PI()/180))^2)))*180/PI()+ACOS((_sinfi/(SQRT(_sinfi^2+(_cosfi*COS(Азимут!L334*PI()/180))^2))))*180/PI())</f>
        <v>12.31015805493962</v>
      </c>
      <c r="W334" s="110">
        <f>(-1)*(180*_nn1+(-1)^_nn1*ASIN(-(-1)*SIN(Расчет!D351*PI()/180)/(SQRT(_sinfi^2+(_cosfi*COS(Азимут!M334*PI()/180))^2)))*180/PI()+ACOS((_sinfi/(SQRT(_sinfi^2+(_cosfi*COS(Азимут!M334*PI()/180))^2))))*180/PI())</f>
        <v>12.44141431078441</v>
      </c>
    </row>
    <row r="335" spans="1:23">
      <c r="A335" s="46">
        <f>Расчет!A352</f>
        <v>331</v>
      </c>
      <c r="B335" s="3" t="str">
        <f>Расчет!B352</f>
        <v>Ноябрь</v>
      </c>
      <c r="C335" s="31">
        <f>Расчет!C352</f>
        <v>27</v>
      </c>
      <c r="D335" s="116">
        <f>Расчет!U352-Расчет!U352/10</f>
        <v>45.452036180070294</v>
      </c>
      <c r="E335" s="57">
        <f>D335-Расчет!U352/10</f>
        <v>40.401809937840262</v>
      </c>
      <c r="F335" s="57">
        <f>E335-Расчет!U352/10</f>
        <v>35.351583695610231</v>
      </c>
      <c r="G335" s="57">
        <f>F335-Расчет!U352/10</f>
        <v>30.301357453380199</v>
      </c>
      <c r="H335" s="57">
        <f>G335-Расчет!U352/10</f>
        <v>25.251131211150167</v>
      </c>
      <c r="I335" s="57">
        <f>H335-Расчет!U352/10</f>
        <v>20.200904968920135</v>
      </c>
      <c r="J335" s="57">
        <f>I335-Расчет!U352/10</f>
        <v>15.150678726690103</v>
      </c>
      <c r="K335" s="57">
        <f>J335-Расчет!U352/10</f>
        <v>10.100452484460071</v>
      </c>
      <c r="L335" s="57">
        <f>K335-Расчет!U352/10</f>
        <v>5.0502262422300381</v>
      </c>
      <c r="M335" s="117">
        <f>L335-Расчет!U352/10</f>
        <v>0</v>
      </c>
      <c r="N335" s="109">
        <f>(-1)*(180*_nn1+(-1)^_nn1*ASIN(-(-1)*SIN(Расчет!D352*PI()/180)/(SQRT(_sinfi^2+(_cosfi*COS(Азимут!D335*PI()/180))^2)))*180/PI()+ACOS((_sinfi/(SQRT(_sinfi^2+(_cosfi*COS(Азимут!D335*PI()/180))^2))))*180/PI())</f>
        <v>1.6413116473376022</v>
      </c>
      <c r="O335" s="73">
        <f>(-1)*(180*_nn1+(-1)^_nn1*ASIN(-(-1)*SIN(Расчет!D352*PI()/180)/(SQRT(_sinfi^2+(_cosfi*COS(Азимут!E335*PI()/180))^2)))*180/PI()+ACOS((_sinfi/(SQRT(_sinfi^2+(_cosfi*COS(Азимут!E335*PI()/180))^2))))*180/PI())</f>
        <v>3.879809213501261</v>
      </c>
      <c r="P335" s="73">
        <f>(-1)*(180*_nn1+(-1)^_nn1*ASIN(-(-1)*SIN(Расчет!D352*PI()/180)/(SQRT(_sinfi^2+(_cosfi*COS(Азимут!F335*PI()/180))^2)))*180/PI()+ACOS((_sinfi/(SQRT(_sinfi^2+(_cosfi*COS(Азимут!F335*PI()/180))^2))))*180/PI())</f>
        <v>5.8567668898917873</v>
      </c>
      <c r="Q335" s="73">
        <f>(-1)*(180*_nn1+(-1)^_nn1*ASIN(-(-1)*SIN(Расчет!D352*PI()/180)/(SQRT(_sinfi^2+(_cosfi*COS(Азимут!G335*PI()/180))^2)))*180/PI()+ACOS((_sinfi/(SQRT(_sinfi^2+(_cosfi*COS(Азимут!G335*PI()/180))^2))))*180/PI())</f>
        <v>7.5678256916745283</v>
      </c>
      <c r="R335" s="73">
        <f>(-1)*(180*_nn1+(-1)^_nn1*ASIN(-(-1)*SIN(Расчет!D352*PI()/180)/(SQRT(_sinfi^2+(_cosfi*COS(Азимут!H335*PI()/180))^2)))*180/PI()+ACOS((_sinfi/(SQRT(_sinfi^2+(_cosfi*COS(Азимут!H335*PI()/180))^2))))*180/PI())</f>
        <v>9.0117179342192344</v>
      </c>
      <c r="S335" s="73">
        <f>(-1)*(180*_nn1+(-1)^_nn1*ASIN(-(-1)*SIN(Расчет!D352*PI()/180)/(SQRT(_sinfi^2+(_cosfi*COS(Азимут!I335*PI()/180))^2)))*180/PI()+ACOS((_sinfi/(SQRT(_sinfi^2+(_cosfi*COS(Азимут!I335*PI()/180))^2))))*180/PI())</f>
        <v>10.189144556127417</v>
      </c>
      <c r="T335" s="73">
        <f>(-1)*(180*_nn1+(-1)^_nn1*ASIN(-(-1)*SIN(Расчет!D352*PI()/180)/(SQRT(_sinfi^2+(_cosfi*COS(Азимут!J335*PI()/180))^2)))*180/PI()+ACOS((_sinfi/(SQRT(_sinfi^2+(_cosfi*COS(Азимут!J335*PI()/180))^2))))*180/PI())</f>
        <v>11.10184653089064</v>
      </c>
      <c r="U335" s="73">
        <f>(-1)*(180*_nn1+(-1)^_nn1*ASIN(-(-1)*SIN(Расчет!D352*PI()/180)/(SQRT(_sinfi^2+(_cosfi*COS(Азимут!K335*PI()/180))^2)))*180/PI()+ACOS((_sinfi/(SQRT(_sinfi^2+(_cosfi*COS(Азимут!K335*PI()/180))^2))))*180/PI())</f>
        <v>11.751877478413206</v>
      </c>
      <c r="V335" s="73">
        <f>(-1)*(180*_nn1+(-1)^_nn1*ASIN(-(-1)*SIN(Расчет!D352*PI()/180)/(SQRT(_sinfi^2+(_cosfi*COS(Азимут!L335*PI()/180))^2)))*180/PI()+ACOS((_sinfi/(SQRT(_sinfi^2+(_cosfi*COS(Азимут!L335*PI()/180))^2))))*180/PI())</f>
        <v>12.141066126567665</v>
      </c>
      <c r="W335" s="110">
        <f>(-1)*(180*_nn1+(-1)^_nn1*ASIN(-(-1)*SIN(Расчет!D352*PI()/180)/(SQRT(_sinfi^2+(_cosfi*COS(Азимут!M335*PI()/180))^2)))*180/PI()+ACOS((_sinfi/(SQRT(_sinfi^2+(_cosfi*COS(Азимут!M335*PI()/180))^2))))*180/PI())</f>
        <v>12.270650445501559</v>
      </c>
    </row>
    <row r="336" spans="1:23">
      <c r="A336" s="46">
        <f>Расчет!A353</f>
        <v>332</v>
      </c>
      <c r="B336" s="3" t="str">
        <f>Расчет!B353</f>
        <v>Ноябрь</v>
      </c>
      <c r="C336" s="31">
        <f>Расчет!C353</f>
        <v>28</v>
      </c>
      <c r="D336" s="116">
        <f>Расчет!U353-Расчет!U353/10</f>
        <v>45.129641303869363</v>
      </c>
      <c r="E336" s="57">
        <f>D336-Расчет!U353/10</f>
        <v>40.115236714550548</v>
      </c>
      <c r="F336" s="57">
        <f>E336-Расчет!U353/10</f>
        <v>35.100832125231733</v>
      </c>
      <c r="G336" s="57">
        <f>F336-Расчет!U353/10</f>
        <v>30.086427535912915</v>
      </c>
      <c r="H336" s="57">
        <f>G336-Расчет!U353/10</f>
        <v>25.072022946594096</v>
      </c>
      <c r="I336" s="57">
        <f>H336-Расчет!U353/10</f>
        <v>20.057618357275278</v>
      </c>
      <c r="J336" s="57">
        <f>I336-Расчет!U353/10</f>
        <v>15.043213767956459</v>
      </c>
      <c r="K336" s="57">
        <f>J336-Расчет!U353/10</f>
        <v>10.028809178637641</v>
      </c>
      <c r="L336" s="57">
        <f>K336-Расчет!U353/10</f>
        <v>5.014404589318822</v>
      </c>
      <c r="M336" s="117">
        <f>L336-Расчет!U353/10</f>
        <v>0</v>
      </c>
      <c r="N336" s="109">
        <f>(-1)*(180*_nn1+(-1)^_nn1*ASIN(-(-1)*SIN(Расчет!D353*PI()/180)/(SQRT(_sinfi^2+(_cosfi*COS(Азимут!D336*PI()/180))^2)))*180/PI()+ACOS((_sinfi/(SQRT(_sinfi^2+(_cosfi*COS(Азимут!D336*PI()/180))^2))))*180/PI())</f>
        <v>1.6106233567673485</v>
      </c>
      <c r="O336" s="73">
        <f>(-1)*(180*_nn1+(-1)^_nn1*ASIN(-(-1)*SIN(Расчет!D353*PI()/180)/(SQRT(_sinfi^2+(_cosfi*COS(Азимут!E336*PI()/180))^2)))*180/PI()+ACOS((_sinfi/(SQRT(_sinfi^2+(_cosfi*COS(Азимут!E336*PI()/180))^2))))*180/PI())</f>
        <v>3.8211064228377722</v>
      </c>
      <c r="P336" s="73">
        <f>(-1)*(180*_nn1+(-1)^_nn1*ASIN(-(-1)*SIN(Расчет!D353*PI()/180)/(SQRT(_sinfi^2+(_cosfi*COS(Азимут!F336*PI()/180))^2)))*180/PI()+ACOS((_sinfi/(SQRT(_sinfi^2+(_cosfi*COS(Азимут!F336*PI()/180))^2))))*180/PI())</f>
        <v>5.7731278688260659</v>
      </c>
      <c r="Q336" s="73">
        <f>(-1)*(180*_nn1+(-1)^_nn1*ASIN(-(-1)*SIN(Расчет!D353*PI()/180)/(SQRT(_sinfi^2+(_cosfi*COS(Азимут!G336*PI()/180))^2)))*180/PI()+ACOS((_sinfi/(SQRT(_sinfi^2+(_cosfi*COS(Азимут!G336*PI()/180))^2))))*180/PI())</f>
        <v>7.4625561537050942</v>
      </c>
      <c r="R336" s="73">
        <f>(-1)*(180*_nn1+(-1)^_nn1*ASIN(-(-1)*SIN(Расчет!D353*PI()/180)/(SQRT(_sinfi^2+(_cosfi*COS(Азимут!H336*PI()/180))^2)))*180/PI()+ACOS((_sinfi/(SQRT(_sinfi^2+(_cosfi*COS(Азимут!H336*PI()/180))^2))))*180/PI())</f>
        <v>8.8882213312009526</v>
      </c>
      <c r="S336" s="73">
        <f>(-1)*(180*_nn1+(-1)^_nn1*ASIN(-(-1)*SIN(Расчет!D353*PI()/180)/(SQRT(_sinfi^2+(_cosfi*COS(Азимут!I336*PI()/180))^2)))*180/PI()+ACOS((_sinfi/(SQRT(_sinfi^2+(_cosfi*COS(Азимут!I336*PI()/180))^2))))*180/PI())</f>
        <v>10.050836398096749</v>
      </c>
      <c r="T336" s="73">
        <f>(-1)*(180*_nn1+(-1)^_nn1*ASIN(-(-1)*SIN(Расчет!D353*PI()/180)/(SQRT(_sinfi^2+(_cosfi*COS(Азимут!J336*PI()/180))^2)))*180/PI()+ACOS((_sinfi/(SQRT(_sinfi^2+(_cosfi*COS(Азимут!J336*PI()/180))^2))))*180/PI())</f>
        <v>10.952105855476646</v>
      </c>
      <c r="U336" s="73">
        <f>(-1)*(180*_nn1+(-1)^_nn1*ASIN(-(-1)*SIN(Расчет!D353*PI()/180)/(SQRT(_sinfi^2+(_cosfi*COS(Азимут!K336*PI()/180))^2)))*180/PI()+ACOS((_sinfi/(SQRT(_sinfi^2+(_cosfi*COS(Азимут!K336*PI()/180))^2))))*180/PI())</f>
        <v>11.594027434110558</v>
      </c>
      <c r="V336" s="73">
        <f>(-1)*(180*_nn1+(-1)^_nn1*ASIN(-(-1)*SIN(Расчет!D353*PI()/180)/(SQRT(_sinfi^2+(_cosfi*COS(Азимут!L336*PI()/180))^2)))*180/PI()+ACOS((_sinfi/(SQRT(_sinfi^2+(_cosfi*COS(Азимут!L336*PI()/180))^2))))*180/PI())</f>
        <v>11.97837585593885</v>
      </c>
      <c r="W336" s="110">
        <f>(-1)*(180*_nn1+(-1)^_nn1*ASIN(-(-1)*SIN(Расчет!D353*PI()/180)/(SQRT(_sinfi^2+(_cosfi*COS(Азимут!M336*PI()/180))^2)))*180/PI()+ACOS((_sinfi/(SQRT(_sinfi^2+(_cosfi*COS(Азимут!M336*PI()/180))^2))))*180/PI())</f>
        <v>12.106351263140425</v>
      </c>
    </row>
    <row r="337" spans="1:23">
      <c r="A337" s="46">
        <f>Расчет!A354</f>
        <v>333</v>
      </c>
      <c r="B337" s="3" t="str">
        <f>Расчет!B354</f>
        <v>Ноябрь</v>
      </c>
      <c r="C337" s="31">
        <f>Расчет!C354</f>
        <v>29</v>
      </c>
      <c r="D337" s="116">
        <f>Расчет!U354-Расчет!U354/10</f>
        <v>44.818822699559107</v>
      </c>
      <c r="E337" s="57">
        <f>D337-Расчет!U354/10</f>
        <v>39.838953510719207</v>
      </c>
      <c r="F337" s="57">
        <f>E337-Расчет!U354/10</f>
        <v>34.859084321879308</v>
      </c>
      <c r="G337" s="57">
        <f>F337-Расчет!U354/10</f>
        <v>29.879215133039409</v>
      </c>
      <c r="H337" s="57">
        <f>G337-Расчет!U354/10</f>
        <v>24.89934594419951</v>
      </c>
      <c r="I337" s="57">
        <f>H337-Расчет!U354/10</f>
        <v>19.919476755359611</v>
      </c>
      <c r="J337" s="57">
        <f>I337-Расчет!U354/10</f>
        <v>14.93960756651971</v>
      </c>
      <c r="K337" s="57">
        <f>J337-Расчет!U354/10</f>
        <v>9.959738377679809</v>
      </c>
      <c r="L337" s="57">
        <f>K337-Расчет!U354/10</f>
        <v>4.979869188839908</v>
      </c>
      <c r="M337" s="117">
        <f>L337-Расчет!U354/10</f>
        <v>7.1054273576010019E-15</v>
      </c>
      <c r="N337" s="109">
        <f>(-1)*(180*_nn1+(-1)^_nn1*ASIN(-(-1)*SIN(Расчет!D354*PI()/180)/(SQRT(_sinfi^2+(_cosfi*COS(Азимут!D337*PI()/180))^2)))*180/PI()+ACOS((_sinfi/(SQRT(_sinfi^2+(_cosfi*COS(Азимут!D337*PI()/180))^2))))*180/PI())</f>
        <v>1.5811315234112726</v>
      </c>
      <c r="O337" s="73">
        <f>(-1)*(180*_nn1+(-1)^_nn1*ASIN(-(-1)*SIN(Расчет!D354*PI()/180)/(SQRT(_sinfi^2+(_cosfi*COS(Азимут!E337*PI()/180))^2)))*180/PI()+ACOS((_sinfi/(SQRT(_sinfi^2+(_cosfi*COS(Азимут!E337*PI()/180))^2))))*180/PI())</f>
        <v>3.764711308850849</v>
      </c>
      <c r="P337" s="73">
        <f>(-1)*(180*_nn1+(-1)^_nn1*ASIN(-(-1)*SIN(Расчет!D354*PI()/180)/(SQRT(_sinfi^2+(_cosfi*COS(Азимут!F337*PI()/180))^2)))*180/PI()+ACOS((_sinfi/(SQRT(_sinfi^2+(_cosfi*COS(Азимут!F337*PI()/180))^2))))*180/PI())</f>
        <v>5.6927946230620705</v>
      </c>
      <c r="Q337" s="73">
        <f>(-1)*(180*_nn1+(-1)^_nn1*ASIN(-(-1)*SIN(Расчет!D354*PI()/180)/(SQRT(_sinfi^2+(_cosfi*COS(Азимут!G337*PI()/180))^2)))*180/PI()+ACOS((_sinfi/(SQRT(_sinfi^2+(_cosfi*COS(Азимут!G337*PI()/180))^2))))*180/PI())</f>
        <v>7.3614610979938107</v>
      </c>
      <c r="R337" s="73">
        <f>(-1)*(180*_nn1+(-1)^_nn1*ASIN(-(-1)*SIN(Расчет!D354*PI()/180)/(SQRT(_sinfi^2+(_cosfi*COS(Азимут!H337*PI()/180))^2)))*180/PI()+ACOS((_sinfi/(SQRT(_sinfi^2+(_cosfi*COS(Азимут!H337*PI()/180))^2))))*180/PI())</f>
        <v>8.7696309856546293</v>
      </c>
      <c r="S337" s="73">
        <f>(-1)*(180*_nn1+(-1)^_nn1*ASIN(-(-1)*SIN(Расчет!D354*PI()/180)/(SQRT(_sinfi^2+(_cosfi*COS(Азимут!I337*PI()/180))^2)))*180/PI()+ACOS((_sinfi/(SQRT(_sinfi^2+(_cosfi*COS(Азимут!I337*PI()/180))^2))))*180/PI())</f>
        <v>9.9180276687773699</v>
      </c>
      <c r="T337" s="73">
        <f>(-1)*(180*_nn1+(-1)^_nn1*ASIN(-(-1)*SIN(Расчет!D354*PI()/180)/(SQRT(_sinfi^2+(_cosfi*COS(Азимут!J337*PI()/180))^2)))*180/PI()+ACOS((_sinfi/(SQRT(_sinfi^2+(_cosfi*COS(Азимут!J337*PI()/180))^2))))*180/PI())</f>
        <v>10.808320894783208</v>
      </c>
      <c r="U337" s="73">
        <f>(-1)*(180*_nn1+(-1)^_nn1*ASIN(-(-1)*SIN(Расчет!D354*PI()/180)/(SQRT(_sinfi^2+(_cosfi*COS(Азимут!K337*PI()/180))^2)))*180/PI()+ACOS((_sinfi/(SQRT(_sinfi^2+(_cosfi*COS(Азимут!K337*PI()/180))^2))))*180/PI())</f>
        <v>11.442455664758143</v>
      </c>
      <c r="V337" s="73">
        <f>(-1)*(180*_nn1+(-1)^_nn1*ASIN(-(-1)*SIN(Расчет!D354*PI()/180)/(SQRT(_sinfi^2+(_cosfi*COS(Азимут!L337*PI()/180))^2)))*180/PI()+ACOS((_sinfi/(SQRT(_sinfi^2+(_cosfi*COS(Азимут!L337*PI()/180))^2))))*180/PI())</f>
        <v>11.822155876594053</v>
      </c>
      <c r="W337" s="110">
        <f>(-1)*(180*_nn1+(-1)^_nn1*ASIN(-(-1)*SIN(Расчет!D354*PI()/180)/(SQRT(_sinfi^2+(_cosfi*COS(Азимут!M337*PI()/180))^2)))*180/PI()+ACOS((_sinfi/(SQRT(_sinfi^2+(_cosfi*COS(Азимут!M337*PI()/180))^2))))*180/PI())</f>
        <v>11.948586107068792</v>
      </c>
    </row>
    <row r="338" spans="1:23">
      <c r="A338" s="46">
        <f>Расчет!A355</f>
        <v>334</v>
      </c>
      <c r="B338" s="3" t="str">
        <f>Расчет!B355</f>
        <v>Ноябрь</v>
      </c>
      <c r="C338" s="31">
        <f>Расчет!C355</f>
        <v>30</v>
      </c>
      <c r="D338" s="116">
        <f>Расчет!U355-Расчет!U355/10</f>
        <v>44.519838902218616</v>
      </c>
      <c r="E338" s="57">
        <f>D338-Расчет!U355/10</f>
        <v>39.573190135305438</v>
      </c>
      <c r="F338" s="57">
        <f>E338-Расчет!U355/10</f>
        <v>34.62654136839226</v>
      </c>
      <c r="G338" s="57">
        <f>F338-Расчет!U355/10</f>
        <v>29.679892601479082</v>
      </c>
      <c r="H338" s="57">
        <f>G338-Расчет!U355/10</f>
        <v>24.733243834565904</v>
      </c>
      <c r="I338" s="57">
        <f>H338-Расчет!U355/10</f>
        <v>19.786595067652726</v>
      </c>
      <c r="J338" s="57">
        <f>I338-Расчет!U355/10</f>
        <v>14.839946300739546</v>
      </c>
      <c r="K338" s="57">
        <f>J338-Расчет!U355/10</f>
        <v>9.8932975338263667</v>
      </c>
      <c r="L338" s="57">
        <f>K338-Расчет!U355/10</f>
        <v>4.9466487669131869</v>
      </c>
      <c r="M338" s="117">
        <f>L338-Расчет!U355/10</f>
        <v>7.1054273576010019E-15</v>
      </c>
      <c r="N338" s="109">
        <f>(-1)*(180*_nn1+(-1)^_nn1*ASIN(-(-1)*SIN(Расчет!D355*PI()/180)/(SQRT(_sinfi^2+(_cosfi*COS(Азимут!D338*PI()/180))^2)))*180/PI()+ACOS((_sinfi/(SQRT(_sinfi^2+(_cosfi*COS(Азимут!D338*PI()/180))^2))))*180/PI())</f>
        <v>1.5528520418387473</v>
      </c>
      <c r="O338" s="73">
        <f>(-1)*(180*_nn1+(-1)^_nn1*ASIN(-(-1)*SIN(Расчет!D355*PI()/180)/(SQRT(_sinfi^2+(_cosfi*COS(Азимут!E338*PI()/180))^2)))*180/PI()+ACOS((_sinfi/(SQRT(_sinfi^2+(_cosfi*COS(Азимут!E338*PI()/180))^2))))*180/PI())</f>
        <v>3.7106516429598742</v>
      </c>
      <c r="P338" s="73">
        <f>(-1)*(180*_nn1+(-1)^_nn1*ASIN(-(-1)*SIN(Расчет!D355*PI()/180)/(SQRT(_sinfi^2+(_cosfi*COS(Азимут!F338*PI()/180))^2)))*180/PI()+ACOS((_sinfi/(SQRT(_sinfi^2+(_cosfi*COS(Азимут!F338*PI()/180))^2))))*180/PI())</f>
        <v>5.6158042346309571</v>
      </c>
      <c r="Q338" s="73">
        <f>(-1)*(180*_nn1+(-1)^_nn1*ASIN(-(-1)*SIN(Расчет!D355*PI()/180)/(SQRT(_sinfi^2+(_cosfi*COS(Азимут!G338*PI()/180))^2)))*180/PI()+ACOS((_sinfi/(SQRT(_sinfi^2+(_cosfi*COS(Азимут!G338*PI()/180))^2))))*180/PI())</f>
        <v>7.264585261382507</v>
      </c>
      <c r="R338" s="73">
        <f>(-1)*(180*_nn1+(-1)^_nn1*ASIN(-(-1)*SIN(Расчет!D355*PI()/180)/(SQRT(_sinfi^2+(_cosfi*COS(Азимут!H338*PI()/180))^2)))*180/PI()+ACOS((_sinfi/(SQRT(_sinfi^2+(_cosfi*COS(Азимут!H338*PI()/180))^2))))*180/PI())</f>
        <v>8.6559981062196982</v>
      </c>
      <c r="S338" s="73">
        <f>(-1)*(180*_nn1+(-1)^_nn1*ASIN(-(-1)*SIN(Расчет!D355*PI()/180)/(SQRT(_sinfi^2+(_cosfi*COS(Азимут!I338*PI()/180))^2)))*180/PI()+ACOS((_sinfi/(SQRT(_sinfi^2+(_cosfi*COS(Азимут!I338*PI()/180))^2))))*180/PI())</f>
        <v>9.7907750319103286</v>
      </c>
      <c r="T338" s="73">
        <f>(-1)*(180*_nn1+(-1)^_nn1*ASIN(-(-1)*SIN(Расчет!D355*PI()/180)/(SQRT(_sinfi^2+(_cosfi*COS(Азимут!J338*PI()/180))^2)))*180/PI()+ACOS((_sinfi/(SQRT(_sinfi^2+(_cosfi*COS(Азимут!J338*PI()/180))^2))))*180/PI())</f>
        <v>10.67055273353759</v>
      </c>
      <c r="U338" s="73">
        <f>(-1)*(180*_nn1+(-1)^_nn1*ASIN(-(-1)*SIN(Расчет!D355*PI()/180)/(SQRT(_sinfi^2+(_cosfi*COS(Азимут!K338*PI()/180))^2)))*180/PI()+ACOS((_sinfi/(SQRT(_sinfi^2+(_cosfi*COS(Азимут!K338*PI()/180))^2))))*180/PI())</f>
        <v>11.297226539065264</v>
      </c>
      <c r="V338" s="73">
        <f>(-1)*(180*_nn1+(-1)^_nn1*ASIN(-(-1)*SIN(Расчет!D355*PI()/180)/(SQRT(_sinfi^2+(_cosfi*COS(Азимут!L338*PI()/180))^2)))*180/PI()+ACOS((_sinfi/(SQRT(_sinfi^2+(_cosfi*COS(Азимут!L338*PI()/180))^2))))*180/PI())</f>
        <v>11.672472586357429</v>
      </c>
      <c r="W338" s="110">
        <f>(-1)*(180*_nn1+(-1)^_nn1*ASIN(-(-1)*SIN(Расчет!D355*PI()/180)/(SQRT(_sinfi^2+(_cosfi*COS(Азимут!M338*PI()/180))^2)))*180/PI()+ACOS((_sinfi/(SQRT(_sinfi^2+(_cosfi*COS(Азимут!M338*PI()/180))^2))))*180/PI())</f>
        <v>11.797422062061372</v>
      </c>
    </row>
    <row r="339" spans="1:23">
      <c r="A339" s="46">
        <f>Расчет!A356</f>
        <v>335</v>
      </c>
      <c r="B339" s="3" t="str">
        <f>Расчет!B356</f>
        <v>Декабрь</v>
      </c>
      <c r="C339" s="31">
        <f>Расчет!C356</f>
        <v>1</v>
      </c>
      <c r="D339" s="116">
        <f>Расчет!U356-Расчет!U356/10</f>
        <v>44.232945272887186</v>
      </c>
      <c r="E339" s="57">
        <f>D339-Расчет!U356/10</f>
        <v>39.318173575899721</v>
      </c>
      <c r="F339" s="57">
        <f>E339-Расчет!U356/10</f>
        <v>34.403401878912256</v>
      </c>
      <c r="G339" s="57">
        <f>F339-Расчет!U356/10</f>
        <v>29.48863018192479</v>
      </c>
      <c r="H339" s="57">
        <f>G339-Расчет!U356/10</f>
        <v>24.573858484937325</v>
      </c>
      <c r="I339" s="57">
        <f>H339-Расчет!U356/10</f>
        <v>19.65908678794986</v>
      </c>
      <c r="J339" s="57">
        <f>I339-Расчет!U356/10</f>
        <v>14.744315090962395</v>
      </c>
      <c r="K339" s="57">
        <f>J339-Расчет!U356/10</f>
        <v>9.8295433939749302</v>
      </c>
      <c r="L339" s="57">
        <f>K339-Расчет!U356/10</f>
        <v>4.9147716969874651</v>
      </c>
      <c r="M339" s="117">
        <f>L339-Расчет!U356/10</f>
        <v>0</v>
      </c>
      <c r="N339" s="109">
        <f>(-1)*(180*_nn1+(-1)^_nn1*ASIN(-(-1)*SIN(Расчет!D356*PI()/180)/(SQRT(_sinfi^2+(_cosfi*COS(Азимут!D339*PI()/180))^2)))*180/PI()+ACOS((_sinfi/(SQRT(_sinfi^2+(_cosfi*COS(Азимут!D339*PI()/180))^2))))*180/PI())</f>
        <v>1.5258001767054736</v>
      </c>
      <c r="O339" s="73">
        <f>(-1)*(180*_nn1+(-1)^_nn1*ASIN(-(-1)*SIN(Расчет!D356*PI()/180)/(SQRT(_sinfi^2+(_cosfi*COS(Азимут!E339*PI()/180))^2)))*180/PI()+ACOS((_sinfi/(SQRT(_sinfi^2+(_cosfi*COS(Азимут!E339*PI()/180))^2))))*180/PI())</f>
        <v>3.6589541357876953</v>
      </c>
      <c r="P339" s="73">
        <f>(-1)*(180*_nn1+(-1)^_nn1*ASIN(-(-1)*SIN(Расчет!D356*PI()/180)/(SQRT(_sinfi^2+(_cosfi*COS(Азимут!F339*PI()/180))^2)))*180/PI()+ACOS((_sinfi/(SQRT(_sinfi^2+(_cosfi*COS(Азимут!F339*PI()/180))^2))))*180/PI())</f>
        <v>5.5421924139871237</v>
      </c>
      <c r="Q339" s="73">
        <f>(-1)*(180*_nn1+(-1)^_nn1*ASIN(-(-1)*SIN(Расчет!D356*PI()/180)/(SQRT(_sinfi^2+(_cosfi*COS(Азимут!G339*PI()/180))^2)))*180/PI()+ACOS((_sinfi/(SQRT(_sinfi^2+(_cosfi*COS(Азимут!G339*PI()/180))^2))))*180/PI())</f>
        <v>7.1719717660390359</v>
      </c>
      <c r="R339" s="73">
        <f>(-1)*(180*_nn1+(-1)^_nn1*ASIN(-(-1)*SIN(Расчет!D356*PI()/180)/(SQRT(_sinfi^2+(_cosfi*COS(Азимут!H339*PI()/180))^2)))*180/PI()+ACOS((_sinfi/(SQRT(_sinfi^2+(_cosfi*COS(Азимут!H339*PI()/180))^2))))*180/PI())</f>
        <v>8.547372083218761</v>
      </c>
      <c r="S339" s="73">
        <f>(-1)*(180*_nn1+(-1)^_nn1*ASIN(-(-1)*SIN(Расчет!D356*PI()/180)/(SQRT(_sinfi^2+(_cosfi*COS(Азимут!I339*PI()/180))^2)))*180/PI()+ACOS((_sinfi/(SQRT(_sinfi^2+(_cosfi*COS(Азимут!I339*PI()/180))^2))))*180/PI())</f>
        <v>9.6691331582725581</v>
      </c>
      <c r="T339" s="73">
        <f>(-1)*(180*_nn1+(-1)^_nn1*ASIN(-(-1)*SIN(Расчет!D356*PI()/180)/(SQRT(_sinfi^2+(_cosfi*COS(Азимут!J339*PI()/180))^2)))*180/PI()+ACOS((_sinfi/(SQRT(_sinfi^2+(_cosfi*COS(Азимут!J339*PI()/180))^2))))*180/PI())</f>
        <v>10.538860318204655</v>
      </c>
      <c r="U339" s="73">
        <f>(-1)*(180*_nn1+(-1)^_nn1*ASIN(-(-1)*SIN(Расчет!D356*PI()/180)/(SQRT(_sinfi^2+(_cosfi*COS(Азимут!K339*PI()/180))^2)))*180/PI()+ACOS((_sinfi/(SQRT(_sinfi^2+(_cosfi*COS(Азимут!K339*PI()/180))^2))))*180/PI())</f>
        <v>11.158402176919424</v>
      </c>
      <c r="V339" s="73">
        <f>(-1)*(180*_nn1+(-1)^_nn1*ASIN(-(-1)*SIN(Расчет!D356*PI()/180)/(SQRT(_sinfi^2+(_cosfi*COS(Азимут!L339*PI()/180))^2)))*180/PI()+ACOS((_sinfi/(SQRT(_sinfi^2+(_cosfi*COS(Азимут!L339*PI()/180))^2))))*180/PI())</f>
        <v>11.529390064738209</v>
      </c>
      <c r="W339" s="110">
        <f>(-1)*(180*_nn1+(-1)^_nn1*ASIN(-(-1)*SIN(Расчет!D356*PI()/180)/(SQRT(_sinfi^2+(_cosfi*COS(Азимут!M339*PI()/180))^2)))*180/PI()+ACOS((_sinfi/(SQRT(_sinfi^2+(_cosfi*COS(Азимут!M339*PI()/180))^2))))*180/PI())</f>
        <v>11.652923870844774</v>
      </c>
    </row>
    <row r="340" spans="1:23">
      <c r="A340" s="46">
        <f>Расчет!A357</f>
        <v>336</v>
      </c>
      <c r="B340" s="3" t="str">
        <f>Расчет!B357</f>
        <v>Декабрь</v>
      </c>
      <c r="C340" s="31">
        <f>Расчет!C357</f>
        <v>2</v>
      </c>
      <c r="D340" s="116">
        <f>Расчет!U357-Расчет!U357/10</f>
        <v>43.958393206478377</v>
      </c>
      <c r="E340" s="57">
        <f>D340-Расчет!U357/10</f>
        <v>39.074127294647447</v>
      </c>
      <c r="F340" s="57">
        <f>E340-Расчет!U357/10</f>
        <v>34.189861382816517</v>
      </c>
      <c r="G340" s="57">
        <f>F340-Расчет!U357/10</f>
        <v>29.305595470985587</v>
      </c>
      <c r="H340" s="57">
        <f>G340-Расчет!U357/10</f>
        <v>24.421329559154657</v>
      </c>
      <c r="I340" s="57">
        <f>H340-Расчет!U357/10</f>
        <v>19.537063647323727</v>
      </c>
      <c r="J340" s="57">
        <f>I340-Расчет!U357/10</f>
        <v>14.652797735492797</v>
      </c>
      <c r="K340" s="57">
        <f>J340-Расчет!U357/10</f>
        <v>9.768531823661867</v>
      </c>
      <c r="L340" s="57">
        <f>K340-Расчет!U357/10</f>
        <v>4.8842659118309362</v>
      </c>
      <c r="M340" s="117">
        <f>L340-Расчет!U357/10</f>
        <v>0</v>
      </c>
      <c r="N340" s="109">
        <f>(-1)*(180*_nn1+(-1)^_nn1*ASIN(-(-1)*SIN(Расчет!D357*PI()/180)/(SQRT(_sinfi^2+(_cosfi*COS(Азимут!D340*PI()/180))^2)))*180/PI()+ACOS((_sinfi/(SQRT(_sinfi^2+(_cosfi*COS(Азимут!D340*PI()/180))^2))))*180/PI())</f>
        <v>1.499990551896957</v>
      </c>
      <c r="O340" s="73">
        <f>(-1)*(180*_nn1+(-1)^_nn1*ASIN(-(-1)*SIN(Расчет!D357*PI()/180)/(SQRT(_sinfi^2+(_cosfi*COS(Азимут!E340*PI()/180))^2)))*180/PI()+ACOS((_sinfi/(SQRT(_sinfi^2+(_cosfi*COS(Азимут!E340*PI()/180))^2))))*180/PI())</f>
        <v>3.6096444136416324</v>
      </c>
      <c r="P340" s="73">
        <f>(-1)*(180*_nn1+(-1)^_nn1*ASIN(-(-1)*SIN(Расчет!D357*PI()/180)/(SQRT(_sinfi^2+(_cosfi*COS(Азимут!F340*PI()/180))^2)))*180/PI()+ACOS((_sinfi/(SQRT(_sinfi^2+(_cosfi*COS(Азимут!F340*PI()/180))^2))))*180/PI())</f>
        <v>5.4719934633630203</v>
      </c>
      <c r="Q340" s="73">
        <f>(-1)*(180*_nn1+(-1)^_nn1*ASIN(-(-1)*SIN(Расчет!D357*PI()/180)/(SQRT(_sinfi^2+(_cosfi*COS(Азимут!G340*PI()/180))^2)))*180/PI()+ACOS((_sinfi/(SQRT(_sinfi^2+(_cosfi*COS(Азимут!G340*PI()/180))^2))))*180/PI())</f>
        <v>7.0836620705552207</v>
      </c>
      <c r="R340" s="73">
        <f>(-1)*(180*_nn1+(-1)^_nn1*ASIN(-(-1)*SIN(Расчет!D357*PI()/180)/(SQRT(_sinfi^2+(_cosfi*COS(Азимут!H340*PI()/180))^2)))*180/PI()+ACOS((_sinfi/(SQRT(_sinfi^2+(_cosfi*COS(Азимут!H340*PI()/180))^2))))*180/PI())</f>
        <v>8.4438004292096593</v>
      </c>
      <c r="S340" s="73">
        <f>(-1)*(180*_nn1+(-1)^_nn1*ASIN(-(-1)*SIN(Расчет!D357*PI()/180)/(SQRT(_sinfi^2+(_cosfi*COS(Азимут!I340*PI()/180))^2)))*180/PI()+ACOS((_sinfi/(SQRT(_sinfi^2+(_cosfi*COS(Азимут!I340*PI()/180))^2))))*180/PI())</f>
        <v>9.5531546577454378</v>
      </c>
      <c r="T340" s="73">
        <f>(-1)*(180*_nn1+(-1)^_nn1*ASIN(-(-1)*SIN(Расчет!D357*PI()/180)/(SQRT(_sinfi^2+(_cosfi*COS(Азимут!J340*PI()/180))^2)))*180/PI()+ACOS((_sinfi/(SQRT(_sinfi^2+(_cosfi*COS(Азимут!J340*PI()/180))^2))))*180/PI())</f>
        <v>10.413300382662953</v>
      </c>
      <c r="U340" s="73">
        <f>(-1)*(180*_nn1+(-1)^_nn1*ASIN(-(-1)*SIN(Расчет!D357*PI()/180)/(SQRT(_sinfi^2+(_cosfi*COS(Азимут!K340*PI()/180))^2)))*180/PI()+ACOS((_sinfi/(SQRT(_sinfi^2+(_cosfi*COS(Азимут!K340*PI()/180))^2))))*180/PI())</f>
        <v>11.026042370646422</v>
      </c>
      <c r="V340" s="73">
        <f>(-1)*(180*_nn1+(-1)^_nn1*ASIN(-(-1)*SIN(Расчет!D357*PI()/180)/(SQRT(_sinfi^2+(_cosfi*COS(Азимут!L340*PI()/180))^2)))*180/PI()+ACOS((_sinfi/(SQRT(_sinfi^2+(_cosfi*COS(Азимут!L340*PI()/180))^2))))*180/PI())</f>
        <v>11.392969991608851</v>
      </c>
      <c r="W340" s="110">
        <f>(-1)*(180*_nn1+(-1)^_nn1*ASIN(-(-1)*SIN(Расчет!D357*PI()/180)/(SQRT(_sinfi^2+(_cosfi*COS(Азимут!M340*PI()/180))^2)))*180/PI()+ACOS((_sinfi/(SQRT(_sinfi^2+(_cosfi*COS(Азимут!M340*PI()/180))^2))))*180/PI())</f>
        <v>11.515153851928005</v>
      </c>
    </row>
    <row r="341" spans="1:23">
      <c r="A341" s="46">
        <f>Расчет!A358</f>
        <v>337</v>
      </c>
      <c r="B341" s="3" t="str">
        <f>Расчет!B358</f>
        <v>Декабрь</v>
      </c>
      <c r="C341" s="31">
        <f>Расчет!C358</f>
        <v>3</v>
      </c>
      <c r="D341" s="116">
        <f>Расчет!U358-Расчет!U358/10</f>
        <v>43.696429309046366</v>
      </c>
      <c r="E341" s="57">
        <f>D341-Расчет!U358/10</f>
        <v>38.8412704969301</v>
      </c>
      <c r="F341" s="57">
        <f>E341-Расчет!U358/10</f>
        <v>33.986111684813835</v>
      </c>
      <c r="G341" s="57">
        <f>F341-Расчет!U358/10</f>
        <v>29.13095287269757</v>
      </c>
      <c r="H341" s="57">
        <f>G341-Расчет!U358/10</f>
        <v>24.275794060581305</v>
      </c>
      <c r="I341" s="57">
        <f>H341-Расчет!U358/10</f>
        <v>19.42063524846504</v>
      </c>
      <c r="J341" s="57">
        <f>I341-Расчет!U358/10</f>
        <v>14.565476436348776</v>
      </c>
      <c r="K341" s="57">
        <f>J341-Расчет!U358/10</f>
        <v>9.7103176242325127</v>
      </c>
      <c r="L341" s="57">
        <f>K341-Расчет!U358/10</f>
        <v>4.8551588121162492</v>
      </c>
      <c r="M341" s="117">
        <f>L341-Расчет!U358/10</f>
        <v>-1.4210854715202004E-14</v>
      </c>
      <c r="N341" s="109">
        <f>(-1)*(180*_nn1+(-1)^_nn1*ASIN(-(-1)*SIN(Расчет!D358*PI()/180)/(SQRT(_sinfi^2+(_cosfi*COS(Азимут!D341*PI()/180))^2)))*180/PI()+ACOS((_sinfi/(SQRT(_sinfi^2+(_cosfi*COS(Азимут!D341*PI()/180))^2))))*180/PI())</f>
        <v>1.4754371400078981</v>
      </c>
      <c r="O341" s="73">
        <f>(-1)*(180*_nn1+(-1)^_nn1*ASIN(-(-1)*SIN(Расчет!D358*PI()/180)/(SQRT(_sinfi^2+(_cosfi*COS(Азимут!E341*PI()/180))^2)))*180/PI()+ACOS((_sinfi/(SQRT(_sinfi^2+(_cosfi*COS(Азимут!E341*PI()/180))^2))))*180/PI())</f>
        <v>3.5627469955879292</v>
      </c>
      <c r="P341" s="73">
        <f>(-1)*(180*_nn1+(-1)^_nn1*ASIN(-(-1)*SIN(Расчет!D358*PI()/180)/(SQRT(_sinfi^2+(_cosfi*COS(Азимут!F341*PI()/180))^2)))*180/PI()+ACOS((_sinfi/(SQRT(_sinfi^2+(_cosfi*COS(Азимут!F341*PI()/180))^2))))*180/PI())</f>
        <v>5.4052402409577667</v>
      </c>
      <c r="Q341" s="73">
        <f>(-1)*(180*_nn1+(-1)^_nn1*ASIN(-(-1)*SIN(Расчет!D358*PI()/180)/(SQRT(_sinfi^2+(_cosfi*COS(Азимут!G341*PI()/180))^2)))*180/PI()+ACOS((_sinfi/(SQRT(_sinfi^2+(_cosfi*COS(Азимут!G341*PI()/180))^2))))*180/PI())</f>
        <v>6.999695922093764</v>
      </c>
      <c r="R341" s="73">
        <f>(-1)*(180*_nn1+(-1)^_nn1*ASIN(-(-1)*SIN(Расчет!D358*PI()/180)/(SQRT(_sinfi^2+(_cosfi*COS(Азимут!H341*PI()/180))^2)))*180/PI()+ACOS((_sinfi/(SQRT(_sinfi^2+(_cosfi*COS(Азимут!H341*PI()/180))^2))))*180/PI())</f>
        <v>8.3453287207632911</v>
      </c>
      <c r="S341" s="73">
        <f>(-1)*(180*_nn1+(-1)^_nn1*ASIN(-(-1)*SIN(Расчет!D358*PI()/180)/(SQRT(_sinfi^2+(_cosfi*COS(Азимут!I341*PI()/180))^2)))*180/PI()+ACOS((_sinfi/(SQRT(_sinfi^2+(_cosfi*COS(Азимут!I341*PI()/180))^2))))*180/PI())</f>
        <v>9.44289001274106</v>
      </c>
      <c r="T341" s="73">
        <f>(-1)*(180*_nn1+(-1)^_nn1*ASIN(-(-1)*SIN(Расчет!D358*PI()/180)/(SQRT(_sinfi^2+(_cosfi*COS(Азимут!J341*PI()/180))^2)))*180/PI()+ACOS((_sinfi/(SQRT(_sinfi^2+(_cosfi*COS(Азимут!J341*PI()/180))^2))))*180/PI())</f>
        <v>10.29392737533172</v>
      </c>
      <c r="U341" s="73">
        <f>(-1)*(180*_nn1+(-1)^_nn1*ASIN(-(-1)*SIN(Расчет!D358*PI()/180)/(SQRT(_sinfi^2+(_cosfi*COS(Азимут!K341*PI()/180))^2)))*180/PI()+ACOS((_sinfi/(SQRT(_sinfi^2+(_cosfi*COS(Азимут!K341*PI()/180))^2))))*180/PI())</f>
        <v>10.900204507781297</v>
      </c>
      <c r="V341" s="73">
        <f>(-1)*(180*_nn1+(-1)^_nn1*ASIN(-(-1)*SIN(Расчет!D358*PI()/180)/(SQRT(_sinfi^2+(_cosfi*COS(Азимут!L341*PI()/180))^2)))*180/PI()+ACOS((_sinfi/(SQRT(_sinfi^2+(_cosfi*COS(Азимут!L341*PI()/180))^2))))*180/PI())</f>
        <v>11.263271567428859</v>
      </c>
      <c r="W341" s="110">
        <f>(-1)*(180*_nn1+(-1)^_nn1*ASIN(-(-1)*SIN(Расчет!D358*PI()/180)/(SQRT(_sinfi^2+(_cosfi*COS(Азимут!M341*PI()/180))^2)))*180/PI()+ACOS((_sinfi/(SQRT(_sinfi^2+(_cosfi*COS(Азимут!M341*PI()/180))^2))))*180/PI())</f>
        <v>11.384171818988392</v>
      </c>
    </row>
    <row r="342" spans="1:23">
      <c r="A342" s="46">
        <f>Расчет!A359</f>
        <v>338</v>
      </c>
      <c r="B342" s="3" t="str">
        <f>Расчет!B359</f>
        <v>Декабрь</v>
      </c>
      <c r="C342" s="31">
        <f>Расчет!C359</f>
        <v>4</v>
      </c>
      <c r="D342" s="116">
        <f>Расчет!U359-Расчет!U359/10</f>
        <v>43.447294548744445</v>
      </c>
      <c r="E342" s="57">
        <f>D342-Расчет!U359/10</f>
        <v>38.619817376661729</v>
      </c>
      <c r="F342" s="57">
        <f>E342-Расчет!U359/10</f>
        <v>33.792340204579013</v>
      </c>
      <c r="G342" s="57">
        <f>F342-Расчет!U359/10</f>
        <v>28.964863032496297</v>
      </c>
      <c r="H342" s="57">
        <f>G342-Расчет!U359/10</f>
        <v>24.13738586041358</v>
      </c>
      <c r="I342" s="57">
        <f>H342-Расчет!U359/10</f>
        <v>19.309908688330864</v>
      </c>
      <c r="J342" s="57">
        <f>I342-Расчет!U359/10</f>
        <v>14.482431516248148</v>
      </c>
      <c r="K342" s="57">
        <f>J342-Расчет!U359/10</f>
        <v>9.6549543441654322</v>
      </c>
      <c r="L342" s="57">
        <f>K342-Расчет!U359/10</f>
        <v>4.8274771720827161</v>
      </c>
      <c r="M342" s="117">
        <f>L342-Расчет!U359/10</f>
        <v>0</v>
      </c>
      <c r="N342" s="109">
        <f>(-1)*(180*_nn1+(-1)^_nn1*ASIN(-(-1)*SIN(Расчет!D359*PI()/180)/(SQRT(_sinfi^2+(_cosfi*COS(Азимут!D342*PI()/180))^2)))*180/PI()+ACOS((_sinfi/(SQRT(_sinfi^2+(_cosfi*COS(Азимут!D342*PI()/180))^2))))*180/PI())</f>
        <v>1.4521532521775953</v>
      </c>
      <c r="O342" s="73">
        <f>(-1)*(180*_nn1+(-1)^_nn1*ASIN(-(-1)*SIN(Расчет!D359*PI()/180)/(SQRT(_sinfi^2+(_cosfi*COS(Азимут!E342*PI()/180))^2)))*180/PI()+ACOS((_sinfi/(SQRT(_sinfi^2+(_cosfi*COS(Азимут!E342*PI()/180))^2))))*180/PI())</f>
        <v>3.5182852711827763</v>
      </c>
      <c r="P342" s="73">
        <f>(-1)*(180*_nn1+(-1)^_nn1*ASIN(-(-1)*SIN(Расчет!D359*PI()/180)/(SQRT(_sinfi^2+(_cosfi*COS(Азимут!F342*PI()/180))^2)))*180/PI()+ACOS((_sinfi/(SQRT(_sinfi^2+(_cosfi*COS(Азимут!F342*PI()/180))^2))))*180/PI())</f>
        <v>5.3419641260690582</v>
      </c>
      <c r="Q342" s="73">
        <f>(-1)*(180*_nn1+(-1)^_nn1*ASIN(-(-1)*SIN(Расчет!D359*PI()/180)/(SQRT(_sinfi^2+(_cosfi*COS(Азимут!G342*PI()/180))^2)))*180/PI()+ACOS((_sinfi/(SQRT(_sinfi^2+(_cosfi*COS(Азимут!G342*PI()/180))^2))))*180/PI())</f>
        <v>6.9201113097375355</v>
      </c>
      <c r="R342" s="73">
        <f>(-1)*(180*_nn1+(-1)^_nn1*ASIN(-(-1)*SIN(Расчет!D359*PI()/180)/(SQRT(_sinfi^2+(_cosfi*COS(Азимут!H342*PI()/180))^2)))*180/PI()+ACOS((_sinfi/(SQRT(_sinfi^2+(_cosfi*COS(Азимут!H342*PI()/180))^2))))*180/PI())</f>
        <v>8.2520005416561162</v>
      </c>
      <c r="S342" s="73">
        <f>(-1)*(180*_nn1+(-1)^_nn1*ASIN(-(-1)*SIN(Расчет!D359*PI()/180)/(SQRT(_sinfi^2+(_cosfi*COS(Азимут!I342*PI()/180))^2)))*180/PI()+ACOS((_sinfi/(SQRT(_sinfi^2+(_cosfi*COS(Азимут!I342*PI()/180))^2))))*180/PI())</f>
        <v>9.3383875132060155</v>
      </c>
      <c r="T342" s="73">
        <f>(-1)*(180*_nn1+(-1)^_nn1*ASIN(-(-1)*SIN(Расчет!D359*PI()/180)/(SQRT(_sinfi^2+(_cosfi*COS(Азимут!J342*PI()/180))^2)))*180/PI()+ACOS((_sinfi/(SQRT(_sinfi^2+(_cosfi*COS(Азимут!J342*PI()/180))^2))))*180/PI())</f>
        <v>10.1807933879914</v>
      </c>
      <c r="U342" s="73">
        <f>(-1)*(180*_nn1+(-1)^_nn1*ASIN(-(-1)*SIN(Расчет!D359*PI()/180)/(SQRT(_sinfi^2+(_cosfi*COS(Азимут!K342*PI()/180))^2)))*180/PI()+ACOS((_sinfi/(SQRT(_sinfi^2+(_cosfi*COS(Азимут!K342*PI()/180))^2))))*180/PI())</f>
        <v>10.780943495609336</v>
      </c>
      <c r="V342" s="73">
        <f>(-1)*(180*_nn1+(-1)^_nn1*ASIN(-(-1)*SIN(Расчет!D359*PI()/180)/(SQRT(_sinfi^2+(_cosfi*COS(Азимут!L342*PI()/180))^2)))*180/PI()+ACOS((_sinfi/(SQRT(_sinfi^2+(_cosfi*COS(Азимут!L342*PI()/180))^2))))*180/PI())</f>
        <v>11.140351435281701</v>
      </c>
      <c r="W342" s="110">
        <f>(-1)*(180*_nn1+(-1)^_nn1*ASIN(-(-1)*SIN(Расчет!D359*PI()/180)/(SQRT(_sinfi^2+(_cosfi*COS(Азимут!M342*PI()/180))^2)))*180/PI()+ACOS((_sinfi/(SQRT(_sinfi^2+(_cosfi*COS(Азимут!M342*PI()/180))^2))))*180/PI())</f>
        <v>11.260035002085118</v>
      </c>
    </row>
    <row r="343" spans="1:23">
      <c r="A343" s="46">
        <f>Расчет!A360</f>
        <v>339</v>
      </c>
      <c r="B343" s="3" t="str">
        <f>Расчет!B360</f>
        <v>Декабрь</v>
      </c>
      <c r="C343" s="31">
        <f>Расчет!C360</f>
        <v>5</v>
      </c>
      <c r="D343" s="116">
        <f>Расчет!U360-Расчет!U360/10</f>
        <v>43.211223385502002</v>
      </c>
      <c r="E343" s="57">
        <f>D343-Расчет!U360/10</f>
        <v>38.409976342668443</v>
      </c>
      <c r="F343" s="57">
        <f>E343-Расчет!U360/10</f>
        <v>33.608729299834884</v>
      </c>
      <c r="G343" s="57">
        <f>F343-Расчет!U360/10</f>
        <v>28.807482257001329</v>
      </c>
      <c r="H343" s="57">
        <f>G343-Расчет!U360/10</f>
        <v>24.006235214167774</v>
      </c>
      <c r="I343" s="57">
        <f>H343-Расчет!U360/10</f>
        <v>19.204988171334218</v>
      </c>
      <c r="J343" s="57">
        <f>I343-Расчет!U360/10</f>
        <v>14.403741128500663</v>
      </c>
      <c r="K343" s="57">
        <f>J343-Расчет!U360/10</f>
        <v>9.6024940856671073</v>
      </c>
      <c r="L343" s="57">
        <f>K343-Расчет!U360/10</f>
        <v>4.801247042833551</v>
      </c>
      <c r="M343" s="117">
        <f>L343-Расчет!U360/10</f>
        <v>0</v>
      </c>
      <c r="N343" s="109">
        <f>(-1)*(180*_nn1+(-1)^_nn1*ASIN(-(-1)*SIN(Расчет!D360*PI()/180)/(SQRT(_sinfi^2+(_cosfi*COS(Азимут!D343*PI()/180))^2)))*180/PI()+ACOS((_sinfi/(SQRT(_sinfi^2+(_cosfi*COS(Азимут!D343*PI()/180))^2))))*180/PI())</f>
        <v>1.4301515283041226</v>
      </c>
      <c r="O343" s="73">
        <f>(-1)*(180*_nn1+(-1)^_nn1*ASIN(-(-1)*SIN(Расчет!D360*PI()/180)/(SQRT(_sinfi^2+(_cosfi*COS(Азимут!E343*PI()/180))^2)))*180/PI()+ACOS((_sinfi/(SQRT(_sinfi^2+(_cosfi*COS(Азимут!E343*PI()/180))^2))))*180/PI())</f>
        <v>3.476281478923454</v>
      </c>
      <c r="P343" s="73">
        <f>(-1)*(180*_nn1+(-1)^_nn1*ASIN(-(-1)*SIN(Расчет!D360*PI()/180)/(SQRT(_sinfi^2+(_cosfi*COS(Азимут!F343*PI()/180))^2)))*180/PI()+ACOS((_sinfi/(SQRT(_sinfi^2+(_cosfi*COS(Азимут!F343*PI()/180))^2))))*180/PI())</f>
        <v>5.2821949852757655</v>
      </c>
      <c r="Q343" s="73">
        <f>(-1)*(180*_nn1+(-1)^_nn1*ASIN(-(-1)*SIN(Расчет!D360*PI()/180)/(SQRT(_sinfi^2+(_cosfi*COS(Азимут!G343*PI()/180))^2)))*180/PI()+ACOS((_sinfi/(SQRT(_sinfi^2+(_cosfi*COS(Азимут!G343*PI()/180))^2))))*180/PI())</f>
        <v>6.8449444191896021</v>
      </c>
      <c r="R343" s="73">
        <f>(-1)*(180*_nn1+(-1)^_nn1*ASIN(-(-1)*SIN(Расчет!D360*PI()/180)/(SQRT(_sinfi^2+(_cosfi*COS(Азимут!H343*PI()/180))^2)))*180/PI()+ACOS((_sinfi/(SQRT(_sinfi^2+(_cosfi*COS(Азимут!H343*PI()/180))^2))))*180/PI())</f>
        <v>8.1638574276645102</v>
      </c>
      <c r="S343" s="73">
        <f>(-1)*(180*_nn1+(-1)^_nn1*ASIN(-(-1)*SIN(Расчет!D360*PI()/180)/(SQRT(_sinfi^2+(_cosfi*COS(Азимут!I343*PI()/180))^2)))*180/PI()+ACOS((_sinfi/(SQRT(_sinfi^2+(_cosfi*COS(Азимут!I343*PI()/180))^2))))*180/PI())</f>
        <v>9.2396931934201803</v>
      </c>
      <c r="T343" s="73">
        <f>(-1)*(180*_nn1+(-1)^_nn1*ASIN(-(-1)*SIN(Расчет!D360*PI()/180)/(SQRT(_sinfi^2+(_cosfi*COS(Азимут!J343*PI()/180))^2)))*180/PI()+ACOS((_sinfi/(SQRT(_sinfi^2+(_cosfi*COS(Азимут!J343*PI()/180))^2))))*180/PI())</f>
        <v>10.073948086539133</v>
      </c>
      <c r="U343" s="73">
        <f>(-1)*(180*_nn1+(-1)^_nn1*ASIN(-(-1)*SIN(Расчет!D360*PI()/180)/(SQRT(_sinfi^2+(_cosfi*COS(Азимут!K343*PI()/180))^2)))*180/PI()+ACOS((_sinfi/(SQRT(_sinfi^2+(_cosfi*COS(Азимут!K343*PI()/180))^2))))*180/PI())</f>
        <v>10.668311687736036</v>
      </c>
      <c r="V343" s="73">
        <f>(-1)*(180*_nn1+(-1)^_nn1*ASIN(-(-1)*SIN(Расчет!D360*PI()/180)/(SQRT(_sinfi^2+(_cosfi*COS(Азимут!L343*PI()/180))^2)))*180/PI()+ACOS((_sinfi/(SQRT(_sinfi^2+(_cosfi*COS(Азимут!L343*PI()/180))^2))))*180/PI())</f>
        <v>11.024263604993791</v>
      </c>
      <c r="W343" s="110">
        <f>(-1)*(180*_nn1+(-1)^_nn1*ASIN(-(-1)*SIN(Расчет!D360*PI()/180)/(SQRT(_sinfi^2+(_cosfi*COS(Азимут!M343*PI()/180))^2)))*180/PI()+ACOS((_sinfi/(SQRT(_sinfi^2+(_cosfi*COS(Азимут!M343*PI()/180))^2))))*180/PI())</f>
        <v>11.142797970972566</v>
      </c>
    </row>
    <row r="344" spans="1:23">
      <c r="A344" s="46">
        <f>Расчет!A361</f>
        <v>340</v>
      </c>
      <c r="B344" s="3" t="str">
        <f>Расчет!B361</f>
        <v>Декабрь</v>
      </c>
      <c r="C344" s="31">
        <f>Расчет!C361</f>
        <v>6</v>
      </c>
      <c r="D344" s="116">
        <f>Расчет!U361-Расчет!U361/10</f>
        <v>42.988442885116363</v>
      </c>
      <c r="E344" s="57">
        <f>D344-Расчет!U361/10</f>
        <v>38.211949231214547</v>
      </c>
      <c r="F344" s="57">
        <f>E344-Расчет!U361/10</f>
        <v>33.43545557731273</v>
      </c>
      <c r="G344" s="57">
        <f>F344-Расчет!U361/10</f>
        <v>28.658961923410914</v>
      </c>
      <c r="H344" s="57">
        <f>G344-Расчет!U361/10</f>
        <v>23.882468269509097</v>
      </c>
      <c r="I344" s="57">
        <f>H344-Расчет!U361/10</f>
        <v>19.10597461560728</v>
      </c>
      <c r="J344" s="57">
        <f>I344-Расчет!U361/10</f>
        <v>14.329480961705462</v>
      </c>
      <c r="K344" s="57">
        <f>J344-Расчет!U361/10</f>
        <v>9.5529873078036438</v>
      </c>
      <c r="L344" s="57">
        <f>K344-Расчет!U361/10</f>
        <v>4.7764936539018255</v>
      </c>
      <c r="M344" s="117">
        <f>L344-Расчет!U361/10</f>
        <v>7.1054273576010019E-15</v>
      </c>
      <c r="N344" s="109">
        <f>(-1)*(180*_nn1+(-1)^_nn1*ASIN(-(-1)*SIN(Расчет!D361*PI()/180)/(SQRT(_sinfi^2+(_cosfi*COS(Азимут!D344*PI()/180))^2)))*180/PI()+ACOS((_sinfi/(SQRT(_sinfi^2+(_cosfi*COS(Азимут!D344*PI()/180))^2))))*180/PI())</f>
        <v>1.4094439276587707</v>
      </c>
      <c r="O344" s="73">
        <f>(-1)*(180*_nn1+(-1)^_nn1*ASIN(-(-1)*SIN(Расчет!D361*PI()/180)/(SQRT(_sinfi^2+(_cosfi*COS(Азимут!E344*PI()/180))^2)))*180/PI()+ACOS((_sinfi/(SQRT(_sinfi^2+(_cosfi*COS(Азимут!E344*PI()/180))^2))))*180/PI())</f>
        <v>3.4367566854803329</v>
      </c>
      <c r="P344" s="73">
        <f>(-1)*(180*_nn1+(-1)^_nn1*ASIN(-(-1)*SIN(Расчет!D361*PI()/180)/(SQRT(_sinfi^2+(_cosfi*COS(Азимут!F344*PI()/180))^2)))*180/PI()+ACOS((_sinfi/(SQRT(_sinfi^2+(_cosfi*COS(Азимут!F344*PI()/180))^2))))*180/PI())</f>
        <v>5.2259611397779793</v>
      </c>
      <c r="Q344" s="73">
        <f>(-1)*(180*_nn1+(-1)^_nn1*ASIN(-(-1)*SIN(Расчет!D361*PI()/180)/(SQRT(_sinfi^2+(_cosfi*COS(Азимут!G344*PI()/180))^2)))*180/PI()+ACOS((_sinfi/(SQRT(_sinfi^2+(_cosfi*COS(Азимут!G344*PI()/180))^2))))*180/PI())</f>
        <v>6.7742295889735828</v>
      </c>
      <c r="R344" s="73">
        <f>(-1)*(180*_nn1+(-1)^_nn1*ASIN(-(-1)*SIN(Расчет!D361*PI()/180)/(SQRT(_sinfi^2+(_cosfi*COS(Азимут!H344*PI()/180))^2)))*180/PI()+ACOS((_sinfi/(SQRT(_sinfi^2+(_cosfi*COS(Азимут!H344*PI()/180))^2))))*180/PI())</f>
        <v>8.0809388131464743</v>
      </c>
      <c r="S344" s="73">
        <f>(-1)*(180*_nn1+(-1)^_nn1*ASIN(-(-1)*SIN(Расчет!D361*PI()/180)/(SQRT(_sinfi^2+(_cosfi*COS(Азимут!I344*PI()/180))^2)))*180/PI()+ACOS((_sinfi/(SQRT(_sinfi^2+(_cosfi*COS(Азимут!I344*PI()/180))^2))))*180/PI())</f>
        <v>9.1468507708079869</v>
      </c>
      <c r="T344" s="73">
        <f>(-1)*(180*_nn1+(-1)^_nn1*ASIN(-(-1)*SIN(Расчет!D361*PI()/180)/(SQRT(_sinfi^2+(_cosfi*COS(Азимут!J344*PI()/180))^2)))*180/PI()+ACOS((_sinfi/(SQRT(_sinfi^2+(_cosfi*COS(Азимут!J344*PI()/180))^2))))*180/PI())</f>
        <v>9.9734386439205025</v>
      </c>
      <c r="U344" s="73">
        <f>(-1)*(180*_nn1+(-1)^_nn1*ASIN(-(-1)*SIN(Расчет!D361*PI()/180)/(SQRT(_sinfi^2+(_cosfi*COS(Азимут!K344*PI()/180))^2)))*180/PI()+ACOS((_sinfi/(SQRT(_sinfi^2+(_cosfi*COS(Азимут!K344*PI()/180))^2))))*180/PI())</f>
        <v>10.562358812943359</v>
      </c>
      <c r="V344" s="73">
        <f>(-1)*(180*_nn1+(-1)^_nn1*ASIN(-(-1)*SIN(Расчет!D361*PI()/180)/(SQRT(_sinfi^2+(_cosfi*COS(Азимут!L344*PI()/180))^2)))*180/PI()+ACOS((_sinfi/(SQRT(_sinfi^2+(_cosfi*COS(Азимут!L344*PI()/180))^2))))*180/PI())</f>
        <v>10.915059379604031</v>
      </c>
      <c r="W344" s="110">
        <f>(-1)*(180*_nn1+(-1)^_nn1*ASIN(-(-1)*SIN(Расчет!D361*PI()/180)/(SQRT(_sinfi^2+(_cosfi*COS(Азимут!M344*PI()/180))^2)))*180/PI()+ACOS((_sinfi/(SQRT(_sinfi^2+(_cosfi*COS(Азимут!M344*PI()/180))^2))))*180/PI())</f>
        <v>11.032512560784113</v>
      </c>
    </row>
    <row r="345" spans="1:23">
      <c r="A345" s="46">
        <f>Расчет!A362</f>
        <v>341</v>
      </c>
      <c r="B345" s="3" t="str">
        <f>Расчет!B362</f>
        <v>Декабрь</v>
      </c>
      <c r="C345" s="31">
        <f>Расчет!C362</f>
        <v>7</v>
      </c>
      <c r="D345" s="116">
        <f>Расчет!U362-Расчет!U362/10</f>
        <v>42.779171824095137</v>
      </c>
      <c r="E345" s="57">
        <f>D345-Расчет!U362/10</f>
        <v>38.025930510306786</v>
      </c>
      <c r="F345" s="57">
        <f>E345-Расчет!U362/10</f>
        <v>33.272689196518435</v>
      </c>
      <c r="G345" s="57">
        <f>F345-Расчет!U362/10</f>
        <v>28.519447882730084</v>
      </c>
      <c r="H345" s="57">
        <f>G345-Расчет!U362/10</f>
        <v>23.766206568941733</v>
      </c>
      <c r="I345" s="57">
        <f>H345-Расчет!U362/10</f>
        <v>19.012965255153382</v>
      </c>
      <c r="J345" s="57">
        <f>I345-Расчет!U362/10</f>
        <v>14.259723941365033</v>
      </c>
      <c r="K345" s="57">
        <f>J345-Расчет!U362/10</f>
        <v>9.5064826275766841</v>
      </c>
      <c r="L345" s="57">
        <f>K345-Расчет!U362/10</f>
        <v>4.7532413137883349</v>
      </c>
      <c r="M345" s="117">
        <f>L345-Расчет!U362/10</f>
        <v>-1.4210854715202004E-14</v>
      </c>
      <c r="N345" s="109">
        <f>(-1)*(180*_nn1+(-1)^_nn1*ASIN(-(-1)*SIN(Расчет!D362*PI()/180)/(SQRT(_sinfi^2+(_cosfi*COS(Азимут!D345*PI()/180))^2)))*180/PI()+ACOS((_sinfi/(SQRT(_sinfi^2+(_cosfi*COS(Азимут!D345*PI()/180))^2))))*180/PI())</f>
        <v>1.3900417199211006</v>
      </c>
      <c r="O345" s="73">
        <f>(-1)*(180*_nn1+(-1)^_nn1*ASIN(-(-1)*SIN(Расчет!D362*PI()/180)/(SQRT(_sinfi^2+(_cosfi*COS(Азимут!E345*PI()/180))^2)))*180/PI()+ACOS((_sinfi/(SQRT(_sinfi^2+(_cosfi*COS(Азимут!E345*PI()/180))^2))))*180/PI())</f>
        <v>3.3997307657715794</v>
      </c>
      <c r="P345" s="73">
        <f>(-1)*(180*_nn1+(-1)^_nn1*ASIN(-(-1)*SIN(Расчет!D362*PI()/180)/(SQRT(_sinfi^2+(_cosfi*COS(Азимут!F345*PI()/180))^2)))*180/PI()+ACOS((_sinfi/(SQRT(_sinfi^2+(_cosfi*COS(Азимут!F345*PI()/180))^2))))*180/PI())</f>
        <v>5.1732893339986674</v>
      </c>
      <c r="Q345" s="73">
        <f>(-1)*(180*_nn1+(-1)^_nn1*ASIN(-(-1)*SIN(Расчет!D362*PI()/180)/(SQRT(_sinfi^2+(_cosfi*COS(Азимут!G345*PI()/180))^2)))*180/PI()+ACOS((_sinfi/(SQRT(_sinfi^2+(_cosfi*COS(Азимут!G345*PI()/180))^2))))*180/PI())</f>
        <v>6.7079992682809007</v>
      </c>
      <c r="R345" s="73">
        <f>(-1)*(180*_nn1+(-1)^_nn1*ASIN(-(-1)*SIN(Расчет!D362*PI()/180)/(SQRT(_sinfi^2+(_cosfi*COS(Азимут!H345*PI()/180))^2)))*180/PI()+ACOS((_sinfi/(SQRT(_sinfi^2+(_cosfi*COS(Азимут!H345*PI()/180))^2))))*180/PI())</f>
        <v>8.0032819795950161</v>
      </c>
      <c r="S345" s="73">
        <f>(-1)*(180*_nn1+(-1)^_nn1*ASIN(-(-1)*SIN(Расчет!D362*PI()/180)/(SQRT(_sinfi^2+(_cosfi*COS(Азимут!I345*PI()/180))^2)))*180/PI()+ACOS((_sinfi/(SQRT(_sinfi^2+(_cosfi*COS(Азимут!I345*PI()/180))^2))))*180/PI())</f>
        <v>9.0599015869752577</v>
      </c>
      <c r="T345" s="73">
        <f>(-1)*(180*_nn1+(-1)^_nn1*ASIN(-(-1)*SIN(Расчет!D362*PI()/180)/(SQRT(_sinfi^2+(_cosfi*COS(Азимут!J345*PI()/180))^2)))*180/PI()+ACOS((_sinfi/(SQRT(_sinfi^2+(_cosfi*COS(Азимут!J345*PI()/180))^2))))*180/PI())</f>
        <v>9.8793096754752128</v>
      </c>
      <c r="U345" s="73">
        <f>(-1)*(180*_nn1+(-1)^_nn1*ASIN(-(-1)*SIN(Расчет!D362*PI()/180)/(SQRT(_sinfi^2+(_cosfi*COS(Азимут!K345*PI()/180))^2)))*180/PI()+ACOS((_sinfi/(SQRT(_sinfi^2+(_cosfi*COS(Азимут!K345*PI()/180))^2))))*180/PI())</f>
        <v>10.463131906587449</v>
      </c>
      <c r="V345" s="73">
        <f>(-1)*(180*_nn1+(-1)^_nn1*ASIN(-(-1)*SIN(Расчет!D362*PI()/180)/(SQRT(_sinfi^2+(_cosfi*COS(Азимут!L345*PI()/180))^2)))*180/PI()+ACOS((_sinfi/(SQRT(_sinfi^2+(_cosfi*COS(Азимут!L345*PI()/180))^2))))*180/PI())</f>
        <v>10.812787284447637</v>
      </c>
      <c r="W345" s="110">
        <f>(-1)*(180*_nn1+(-1)^_nn1*ASIN(-(-1)*SIN(Расчет!D362*PI()/180)/(SQRT(_sinfi^2+(_cosfi*COS(Азимут!M345*PI()/180))^2)))*180/PI()+ACOS((_sinfi/(SQRT(_sinfi^2+(_cosfi*COS(Азимут!M345*PI()/180))^2))))*180/PI())</f>
        <v>10.929227800354539</v>
      </c>
    </row>
    <row r="346" spans="1:23">
      <c r="A346" s="46">
        <f>Расчет!A363</f>
        <v>342</v>
      </c>
      <c r="B346" s="3" t="str">
        <f>Расчет!B363</f>
        <v>Декабрь</v>
      </c>
      <c r="C346" s="31">
        <f>Расчет!C363</f>
        <v>8</v>
      </c>
      <c r="D346" s="116">
        <f>Расчет!U363-Расчет!U363/10</f>
        <v>42.583619792177203</v>
      </c>
      <c r="E346" s="57">
        <f>D346-Расчет!U363/10</f>
        <v>37.852106481935294</v>
      </c>
      <c r="F346" s="57">
        <f>E346-Расчет!U363/10</f>
        <v>33.120593171693386</v>
      </c>
      <c r="G346" s="57">
        <f>F346-Расчет!U363/10</f>
        <v>28.389079861451474</v>
      </c>
      <c r="H346" s="57">
        <f>G346-Расчет!U363/10</f>
        <v>23.657566551209563</v>
      </c>
      <c r="I346" s="57">
        <f>H346-Расчет!U363/10</f>
        <v>18.926053240967651</v>
      </c>
      <c r="J346" s="57">
        <f>I346-Расчет!U363/10</f>
        <v>14.194539930725739</v>
      </c>
      <c r="K346" s="57">
        <f>J346-Расчет!U363/10</f>
        <v>9.4630266204838271</v>
      </c>
      <c r="L346" s="57">
        <f>K346-Расчет!U363/10</f>
        <v>4.7315133102419153</v>
      </c>
      <c r="M346" s="117">
        <f>L346-Расчет!U363/10</f>
        <v>0</v>
      </c>
      <c r="N346" s="109">
        <f>(-1)*(180*_nn1+(-1)^_nn1*ASIN(-(-1)*SIN(Расчет!D363*PI()/180)/(SQRT(_sinfi^2+(_cosfi*COS(Азимут!D346*PI()/180))^2)))*180/PI()+ACOS((_sinfi/(SQRT(_sinfi^2+(_cosfi*COS(Азимут!D346*PI()/180))^2))))*180/PI())</f>
        <v>1.3719554766555007</v>
      </c>
      <c r="O346" s="73">
        <f>(-1)*(180*_nn1+(-1)^_nn1*ASIN(-(-1)*SIN(Расчет!D363*PI()/180)/(SQRT(_sinfi^2+(_cosfi*COS(Азимут!E346*PI()/180))^2)))*180/PI()+ACOS((_sinfi/(SQRT(_sinfi^2+(_cosfi*COS(Азимут!E346*PI()/180))^2))))*180/PI())</f>
        <v>3.3652223839380326</v>
      </c>
      <c r="P346" s="73">
        <f>(-1)*(180*_nn1+(-1)^_nn1*ASIN(-(-1)*SIN(Расчет!D363*PI()/180)/(SQRT(_sinfi^2+(_cosfi*COS(Азимут!F346*PI()/180))^2)))*180/PI()+ACOS((_sinfi/(SQRT(_sinfi^2+(_cosfi*COS(Азимут!F346*PI()/180))^2))))*180/PI())</f>
        <v>5.1242047055489763</v>
      </c>
      <c r="Q346" s="73">
        <f>(-1)*(180*_nn1+(-1)^_nn1*ASIN(-(-1)*SIN(Расчет!D363*PI()/180)/(SQRT(_sinfi^2+(_cosfi*COS(Азимут!G346*PI()/180))^2)))*180/PI()+ACOS((_sinfi/(SQRT(_sinfi^2+(_cosfi*COS(Азимут!G346*PI()/180))^2))))*180/PI())</f>
        <v>6.6462839766069521</v>
      </c>
      <c r="R346" s="73">
        <f>(-1)*(180*_nn1+(-1)^_nn1*ASIN(-(-1)*SIN(Расчет!D363*PI()/180)/(SQRT(_sinfi^2+(_cosfi*COS(Азимут!H346*PI()/180))^2)))*180/PI()+ACOS((_sinfi/(SQRT(_sinfi^2+(_cosfi*COS(Азимут!H346*PI()/180))^2))))*180/PI())</f>
        <v>7.9309220063411487</v>
      </c>
      <c r="S346" s="73">
        <f>(-1)*(180*_nn1+(-1)^_nn1*ASIN(-(-1)*SIN(Расчет!D363*PI()/180)/(SQRT(_sinfi^2+(_cosfi*COS(Азимут!I346*PI()/180))^2)))*180/PI()+ACOS((_sinfi/(SQRT(_sinfi^2+(_cosfi*COS(Азимут!I346*PI()/180))^2))))*180/PI())</f>
        <v>8.9788845511822331</v>
      </c>
      <c r="T346" s="73">
        <f>(-1)*(180*_nn1+(-1)^_nn1*ASIN(-(-1)*SIN(Расчет!D363*PI()/180)/(SQRT(_sinfi^2+(_cosfi*COS(Азимут!J346*PI()/180))^2)))*180/PI()+ACOS((_sinfi/(SQRT(_sinfi^2+(_cosfi*COS(Азимут!J346*PI()/180))^2))))*180/PI())</f>
        <v>9.7916031769297831</v>
      </c>
      <c r="U346" s="73">
        <f>(-1)*(180*_nn1+(-1)^_nn1*ASIN(-(-1)*SIN(Расчет!D363*PI()/180)/(SQRT(_sinfi^2+(_cosfi*COS(Азимут!K346*PI()/180))^2)))*180/PI()+ACOS((_sinfi/(SQRT(_sinfi^2+(_cosfi*COS(Азимут!K346*PI()/180))^2))))*180/PI())</f>
        <v>10.370675244787151</v>
      </c>
      <c r="V346" s="73">
        <f>(-1)*(180*_nn1+(-1)^_nn1*ASIN(-(-1)*SIN(Расчет!D363*PI()/180)/(SQRT(_sinfi^2+(_cosfi*COS(Азимут!L346*PI()/180))^2)))*180/PI()+ACOS((_sinfi/(SQRT(_sinfi^2+(_cosfi*COS(Азимут!L346*PI()/180))^2))))*180/PI())</f>
        <v>10.717492999114313</v>
      </c>
      <c r="W346" s="110">
        <f>(-1)*(180*_nn1+(-1)^_nn1*ASIN(-(-1)*SIN(Расчет!D363*PI()/180)/(SQRT(_sinfi^2+(_cosfi*COS(Азимут!M346*PI()/180))^2)))*180/PI()+ACOS((_sinfi/(SQRT(_sinfi^2+(_cosfi*COS(Азимут!M346*PI()/180))^2))))*180/PI())</f>
        <v>10.832989843444636</v>
      </c>
    </row>
    <row r="347" spans="1:23">
      <c r="A347" s="46">
        <f>Расчет!A364</f>
        <v>343</v>
      </c>
      <c r="B347" s="3" t="str">
        <f>Расчет!B364</f>
        <v>Декабрь</v>
      </c>
      <c r="C347" s="31">
        <f>Расчет!C364</f>
        <v>9</v>
      </c>
      <c r="D347" s="116">
        <f>Расчет!U364-Расчет!U364/10</f>
        <v>42.401986299985111</v>
      </c>
      <c r="E347" s="57">
        <f>D347-Расчет!U364/10</f>
        <v>37.690654488875651</v>
      </c>
      <c r="F347" s="57">
        <f>E347-Расчет!U364/10</f>
        <v>32.979322677766191</v>
      </c>
      <c r="G347" s="57">
        <f>F347-Расчет!U364/10</f>
        <v>28.267990866656735</v>
      </c>
      <c r="H347" s="57">
        <f>G347-Расчет!U364/10</f>
        <v>23.556659055547279</v>
      </c>
      <c r="I347" s="57">
        <f>H347-Расчет!U364/10</f>
        <v>18.845327244437822</v>
      </c>
      <c r="J347" s="57">
        <f>I347-Расчет!U364/10</f>
        <v>14.133995433328366</v>
      </c>
      <c r="K347" s="57">
        <f>J347-Расчет!U364/10</f>
        <v>9.4226636222189093</v>
      </c>
      <c r="L347" s="57">
        <f>K347-Расчет!U364/10</f>
        <v>4.7113318111094529</v>
      </c>
      <c r="M347" s="117">
        <f>L347-Расчет!U364/10</f>
        <v>0</v>
      </c>
      <c r="N347" s="109">
        <f>(-1)*(180*_nn1+(-1)^_nn1*ASIN(-(-1)*SIN(Расчет!D364*PI()/180)/(SQRT(_sinfi^2+(_cosfi*COS(Азимут!D347*PI()/180))^2)))*180/PI()+ACOS((_sinfi/(SQRT(_sinfi^2+(_cosfi*COS(Азимут!D347*PI()/180))^2))))*180/PI())</f>
        <v>1.3551950632480612</v>
      </c>
      <c r="O347" s="73">
        <f>(-1)*(180*_nn1+(-1)^_nn1*ASIN(-(-1)*SIN(Расчет!D364*PI()/180)/(SQRT(_sinfi^2+(_cosfi*COS(Азимут!E347*PI()/180))^2)))*180/PI()+ACOS((_sinfi/(SQRT(_sinfi^2+(_cosfi*COS(Азимут!E347*PI()/180))^2))))*180/PI())</f>
        <v>3.3332489752764332</v>
      </c>
      <c r="P347" s="73">
        <f>(-1)*(180*_nn1+(-1)^_nn1*ASIN(-(-1)*SIN(Расчет!D364*PI()/180)/(SQRT(_sinfi^2+(_cosfi*COS(Азимут!F347*PI()/180))^2)))*180/PI()+ACOS((_sinfi/(SQRT(_sinfi^2+(_cosfi*COS(Азимут!F347*PI()/180))^2))))*180/PI())</f>
        <v>5.0787307566560571</v>
      </c>
      <c r="Q347" s="73">
        <f>(-1)*(180*_nn1+(-1)^_nn1*ASIN(-(-1)*SIN(Расчет!D364*PI()/180)/(SQRT(_sinfi^2+(_cosfi*COS(Азимут!G347*PI()/180))^2)))*180/PI()+ACOS((_sinfi/(SQRT(_sinfi^2+(_cosfi*COS(Азимут!G347*PI()/180))^2))))*180/PI())</f>
        <v>6.5891122653169134</v>
      </c>
      <c r="R347" s="73">
        <f>(-1)*(180*_nn1+(-1)^_nn1*ASIN(-(-1)*SIN(Расчет!D364*PI()/180)/(SQRT(_sinfi^2+(_cosfi*COS(Азимут!H347*PI()/180))^2)))*180/PI()+ACOS((_sinfi/(SQRT(_sinfi^2+(_cosfi*COS(Азимут!H347*PI()/180))^2))))*180/PI())</f>
        <v>7.8638917235832935</v>
      </c>
      <c r="S347" s="73">
        <f>(-1)*(180*_nn1+(-1)^_nn1*ASIN(-(-1)*SIN(Расчет!D364*PI()/180)/(SQRT(_sinfi^2+(_cosfi*COS(Азимут!I347*PI()/180))^2)))*180/PI()+ACOS((_sinfi/(SQRT(_sinfi^2+(_cosfi*COS(Азимут!I347*PI()/180))^2))))*180/PI())</f>
        <v>8.9038360864572326</v>
      </c>
      <c r="T347" s="73">
        <f>(-1)*(180*_nn1+(-1)^_nn1*ASIN(-(-1)*SIN(Расчет!D364*PI()/180)/(SQRT(_sinfi^2+(_cosfi*COS(Азимут!J347*PI()/180))^2)))*180/PI()+ACOS((_sinfi/(SQRT(_sinfi^2+(_cosfi*COS(Азимут!J347*PI()/180))^2))))*180/PI())</f>
        <v>9.7103584652657275</v>
      </c>
      <c r="U347" s="73">
        <f>(-1)*(180*_nn1+(-1)^_nn1*ASIN(-(-1)*SIN(Расчет!D364*PI()/180)/(SQRT(_sinfi^2+(_cosfi*COS(Азимут!K347*PI()/180))^2)))*180/PI()+ACOS((_sinfi/(SQRT(_sinfi^2+(_cosfi*COS(Азимут!K347*PI()/180))^2))))*180/PI())</f>
        <v>10.285030281649028</v>
      </c>
      <c r="V347" s="73">
        <f>(-1)*(180*_nn1+(-1)^_nn1*ASIN(-(-1)*SIN(Расчет!D364*PI()/180)/(SQRT(_sinfi^2+(_cosfi*COS(Азимут!L347*PI()/180))^2)))*180/PI()+ACOS((_sinfi/(SQRT(_sinfi^2+(_cosfi*COS(Азимут!L347*PI()/180))^2))))*180/PI())</f>
        <v>10.629219292536192</v>
      </c>
      <c r="W347" s="110">
        <f>(-1)*(180*_nn1+(-1)^_nn1*ASIN(-(-1)*SIN(Расчет!D364*PI()/180)/(SQRT(_sinfi^2+(_cosfi*COS(Азимут!M347*PI()/180))^2)))*180/PI()+ACOS((_sinfi/(SQRT(_sinfi^2+(_cosfi*COS(Азимут!M347*PI()/180))^2))))*180/PI())</f>
        <v>10.743841903125031</v>
      </c>
    </row>
    <row r="348" spans="1:23">
      <c r="A348" s="46">
        <f>Расчет!A365</f>
        <v>344</v>
      </c>
      <c r="B348" s="3" t="str">
        <f>Расчет!B365</f>
        <v>Декабрь</v>
      </c>
      <c r="C348" s="31">
        <f>Расчет!C365</f>
        <v>10</v>
      </c>
      <c r="D348" s="116">
        <f>Расчет!U365-Расчет!U365/10</f>
        <v>42.234459899703403</v>
      </c>
      <c r="E348" s="57">
        <f>D348-Расчет!U365/10</f>
        <v>37.54174213306969</v>
      </c>
      <c r="F348" s="57">
        <f>E348-Расчет!U365/10</f>
        <v>32.849024366435977</v>
      </c>
      <c r="G348" s="57">
        <f>F348-Расчет!U365/10</f>
        <v>28.156306599802264</v>
      </c>
      <c r="H348" s="57">
        <f>G348-Расчет!U365/10</f>
        <v>23.463588833168551</v>
      </c>
      <c r="I348" s="57">
        <f>H348-Расчет!U365/10</f>
        <v>18.770871066534838</v>
      </c>
      <c r="J348" s="57">
        <f>I348-Расчет!U365/10</f>
        <v>14.078153299901127</v>
      </c>
      <c r="K348" s="57">
        <f>J348-Расчет!U365/10</f>
        <v>9.3854355332674153</v>
      </c>
      <c r="L348" s="57">
        <f>K348-Расчет!U365/10</f>
        <v>4.6927177666337041</v>
      </c>
      <c r="M348" s="117">
        <f>L348-Расчет!U365/10</f>
        <v>-7.1054273576010019E-15</v>
      </c>
      <c r="N348" s="109">
        <f>(-1)*(180*_nn1+(-1)^_nn1*ASIN(-(-1)*SIN(Расчет!D365*PI()/180)/(SQRT(_sinfi^2+(_cosfi*COS(Азимут!D348*PI()/180))^2)))*180/PI()+ACOS((_sinfi/(SQRT(_sinfi^2+(_cosfi*COS(Азимут!D348*PI()/180))^2))))*180/PI())</f>
        <v>1.3397696313234633</v>
      </c>
      <c r="O348" s="73">
        <f>(-1)*(180*_nn1+(-1)^_nn1*ASIN(-(-1)*SIN(Расчет!D365*PI()/180)/(SQRT(_sinfi^2+(_cosfi*COS(Азимут!E348*PI()/180))^2)))*180/PI()+ACOS((_sinfi/(SQRT(_sinfi^2+(_cosfi*COS(Азимут!E348*PI()/180))^2))))*180/PI())</f>
        <v>3.3038267291854595</v>
      </c>
      <c r="P348" s="73">
        <f>(-1)*(180*_nn1+(-1)^_nn1*ASIN(-(-1)*SIN(Расчет!D365*PI()/180)/(SQRT(_sinfi^2+(_cosfi*COS(Азимут!F348*PI()/180))^2)))*180/PI()+ACOS((_sinfi/(SQRT(_sinfi^2+(_cosfi*COS(Азимут!F348*PI()/180))^2))))*180/PI())</f>
        <v>5.0368893271491686</v>
      </c>
      <c r="Q348" s="73">
        <f>(-1)*(180*_nn1+(-1)^_nn1*ASIN(-(-1)*SIN(Расчет!D365*PI()/180)/(SQRT(_sinfi^2+(_cosfi*COS(Азимут!G348*PI()/180))^2)))*180/PI()+ACOS((_sinfi/(SQRT(_sinfi^2+(_cosfi*COS(Азимут!G348*PI()/180))^2))))*180/PI())</f>
        <v>6.5365106812741658</v>
      </c>
      <c r="R348" s="73">
        <f>(-1)*(180*_nn1+(-1)^_nn1*ASIN(-(-1)*SIN(Расчет!D365*PI()/180)/(SQRT(_sinfi^2+(_cosfi*COS(Азимут!H348*PI()/180))^2)))*180/PI()+ACOS((_sinfi/(SQRT(_sinfi^2+(_cosfi*COS(Азимут!H348*PI()/180))^2))))*180/PI())</f>
        <v>7.8022216679106009</v>
      </c>
      <c r="S348" s="73">
        <f>(-1)*(180*_nn1+(-1)^_nn1*ASIN(-(-1)*SIN(Расчет!D365*PI()/180)/(SQRT(_sinfi^2+(_cosfi*COS(Азимут!I348*PI()/180))^2)))*180/PI()+ACOS((_sinfi/(SQRT(_sinfi^2+(_cosfi*COS(Азимут!I348*PI()/180))^2))))*180/PI())</f>
        <v>8.8347900785489344</v>
      </c>
      <c r="T348" s="73">
        <f>(-1)*(180*_nn1+(-1)^_nn1*ASIN(-(-1)*SIN(Расчет!D365*PI()/180)/(SQRT(_sinfi^2+(_cosfi*COS(Азимут!J348*PI()/180))^2)))*180/PI()+ACOS((_sinfi/(SQRT(_sinfi^2+(_cosfi*COS(Азимут!J348*PI()/180))^2))))*180/PI())</f>
        <v>9.6356121226837388</v>
      </c>
      <c r="U348" s="73">
        <f>(-1)*(180*_nn1+(-1)^_nn1*ASIN(-(-1)*SIN(Расчет!D365*PI()/180)/(SQRT(_sinfi^2+(_cosfi*COS(Азимут!K348*PI()/180))^2)))*180/PI()+ACOS((_sinfi/(SQRT(_sinfi^2+(_cosfi*COS(Азимут!K348*PI()/180))^2))))*180/PI())</f>
        <v>10.206235589764617</v>
      </c>
      <c r="V348" s="73">
        <f>(-1)*(180*_nn1+(-1)^_nn1*ASIN(-(-1)*SIN(Расчет!D365*PI()/180)/(SQRT(_sinfi^2+(_cosfi*COS(Азимут!L348*PI()/180))^2)))*180/PI()+ACOS((_sinfi/(SQRT(_sinfi^2+(_cosfi*COS(Азимут!L348*PI()/180))^2))))*180/PI())</f>
        <v>10.548005961451139</v>
      </c>
      <c r="W348" s="110">
        <f>(-1)*(180*_nn1+(-1)^_nn1*ASIN(-(-1)*SIN(Расчет!D365*PI()/180)/(SQRT(_sinfi^2+(_cosfi*COS(Азимут!M348*PI()/180))^2)))*180/PI()+ACOS((_sinfi/(SQRT(_sinfi^2+(_cosfi*COS(Азимут!M348*PI()/180))^2))))*180/PI())</f>
        <v>10.661824189570012</v>
      </c>
    </row>
    <row r="349" spans="1:23">
      <c r="A349" s="46">
        <f>Расчет!A366</f>
        <v>345</v>
      </c>
      <c r="B349" s="3" t="str">
        <f>Расчет!B366</f>
        <v>Декабрь</v>
      </c>
      <c r="C349" s="31">
        <f>Расчет!C366</f>
        <v>11</v>
      </c>
      <c r="D349" s="116">
        <f>Расчет!U366-Расчет!U366/10</f>
        <v>42.081217327016468</v>
      </c>
      <c r="E349" s="57">
        <f>D349-Расчет!U366/10</f>
        <v>37.405526512903528</v>
      </c>
      <c r="F349" s="57">
        <f>E349-Расчет!U366/10</f>
        <v>32.729835698790588</v>
      </c>
      <c r="G349" s="57">
        <f>F349-Расчет!U366/10</f>
        <v>28.054144884677648</v>
      </c>
      <c r="H349" s="57">
        <f>G349-Расчет!U366/10</f>
        <v>23.378454070564707</v>
      </c>
      <c r="I349" s="57">
        <f>H349-Расчет!U366/10</f>
        <v>18.702763256451767</v>
      </c>
      <c r="J349" s="57">
        <f>I349-Расчет!U366/10</f>
        <v>14.027072442338827</v>
      </c>
      <c r="K349" s="57">
        <f>J349-Расчет!U366/10</f>
        <v>9.3513816282258873</v>
      </c>
      <c r="L349" s="57">
        <f>K349-Расчет!U366/10</f>
        <v>4.6756908141129463</v>
      </c>
      <c r="M349" s="117">
        <f>L349-Расчет!U366/10</f>
        <v>0</v>
      </c>
      <c r="N349" s="109">
        <f>(-1)*(180*_nn1+(-1)^_nn1*ASIN(-(-1)*SIN(Расчет!D366*PI()/180)/(SQRT(_sinfi^2+(_cosfi*COS(Азимут!D349*PI()/180))^2)))*180/PI()+ACOS((_sinfi/(SQRT(_sinfi^2+(_cosfi*COS(Азимут!D349*PI()/180))^2))))*180/PI())</f>
        <v>1.325687611658509</v>
      </c>
      <c r="O349" s="73">
        <f>(-1)*(180*_nn1+(-1)^_nn1*ASIN(-(-1)*SIN(Расчет!D366*PI()/180)/(SQRT(_sinfi^2+(_cosfi*COS(Азимут!E349*PI()/180))^2)))*180/PI()+ACOS((_sinfi/(SQRT(_sinfi^2+(_cosfi*COS(Азимут!E349*PI()/180))^2))))*180/PI())</f>
        <v>3.2769705731764418</v>
      </c>
      <c r="P349" s="73">
        <f>(-1)*(180*_nn1+(-1)^_nn1*ASIN(-(-1)*SIN(Расчет!D366*PI()/180)/(SQRT(_sinfi^2+(_cosfi*COS(Азимут!F349*PI()/180))^2)))*180/PI()+ACOS((_sinfi/(SQRT(_sinfi^2+(_cosfi*COS(Азимут!F349*PI()/180))^2))))*180/PI())</f>
        <v>4.9987005690946944</v>
      </c>
      <c r="Q349" s="73">
        <f>(-1)*(180*_nn1+(-1)^_nn1*ASIN(-(-1)*SIN(Расчет!D366*PI()/180)/(SQRT(_sinfi^2+(_cosfi*COS(Азимут!G349*PI()/180))^2)))*180/PI()+ACOS((_sinfi/(SQRT(_sinfi^2+(_cosfi*COS(Азимут!G349*PI()/180))^2))))*180/PI())</f>
        <v>6.488503732660547</v>
      </c>
      <c r="R349" s="73">
        <f>(-1)*(180*_nn1+(-1)^_nn1*ASIN(-(-1)*SIN(Расчет!D366*PI()/180)/(SQRT(_sinfi^2+(_cosfi*COS(Азимут!H349*PI()/180))^2)))*180/PI()+ACOS((_sinfi/(SQRT(_sinfi^2+(_cosfi*COS(Азимут!H349*PI()/180))^2))))*180/PI())</f>
        <v>7.7459400404832479</v>
      </c>
      <c r="S349" s="73">
        <f>(-1)*(180*_nn1+(-1)^_nn1*ASIN(-(-1)*SIN(Расчет!D366*PI()/180)/(SQRT(_sinfi^2+(_cosfi*COS(Азимут!I349*PI()/180))^2)))*180/PI()+ACOS((_sinfi/(SQRT(_sinfi^2+(_cosfi*COS(Азимут!I349*PI()/180))^2))))*180/PI())</f>
        <v>8.7717778279080392</v>
      </c>
      <c r="T349" s="73">
        <f>(-1)*(180*_nn1+(-1)^_nn1*ASIN(-(-1)*SIN(Расчет!D366*PI()/180)/(SQRT(_sinfi^2+(_cosfi*COS(Азимут!J349*PI()/180))^2)))*180/PI()+ACOS((_sinfi/(SQRT(_sinfi^2+(_cosfi*COS(Азимут!J349*PI()/180))^2))))*180/PI())</f>
        <v>9.5673979438766992</v>
      </c>
      <c r="U349" s="73">
        <f>(-1)*(180*_nn1+(-1)^_nn1*ASIN(-(-1)*SIN(Расчет!D366*PI()/180)/(SQRT(_sinfi^2+(_cosfi*COS(Азимут!K349*PI()/180))^2)))*180/PI()+ACOS((_sinfi/(SQRT(_sinfi^2+(_cosfi*COS(Азимут!K349*PI()/180))^2))))*180/PI())</f>
        <v>10.134326804209138</v>
      </c>
      <c r="V349" s="73">
        <f>(-1)*(180*_nn1+(-1)^_nn1*ASIN(-(-1)*SIN(Расчет!D366*PI()/180)/(SQRT(_sinfi^2+(_cosfi*COS(Азимут!L349*PI()/180))^2)))*180/PI()+ACOS((_sinfi/(SQRT(_sinfi^2+(_cosfi*COS(Азимут!L349*PI()/180))^2))))*180/PI())</f>
        <v>10.473889772478742</v>
      </c>
      <c r="W349" s="110">
        <f>(-1)*(180*_nn1+(-1)^_nn1*ASIN(-(-1)*SIN(Расчет!D366*PI()/180)/(SQRT(_sinfi^2+(_cosfi*COS(Азимут!M349*PI()/180))^2)))*180/PI()+ACOS((_sinfi/(SQRT(_sinfi^2+(_cosfi*COS(Азимут!M349*PI()/180))^2))))*180/PI())</f>
        <v>10.586973851500517</v>
      </c>
    </row>
    <row r="350" spans="1:23">
      <c r="A350" s="46">
        <f>Расчет!A367</f>
        <v>346</v>
      </c>
      <c r="B350" s="3" t="str">
        <f>Расчет!B367</f>
        <v>Декабрь</v>
      </c>
      <c r="C350" s="31">
        <f>Расчет!C367</f>
        <v>12</v>
      </c>
      <c r="D350" s="116">
        <f>Расчет!U367-Расчет!U367/10</f>
        <v>41.942422672762646</v>
      </c>
      <c r="E350" s="57">
        <f>D350-Расчет!U367/10</f>
        <v>37.282153486900128</v>
      </c>
      <c r="F350" s="57">
        <f>E350-Расчет!U367/10</f>
        <v>32.62188430103761</v>
      </c>
      <c r="G350" s="57">
        <f>F350-Расчет!U367/10</f>
        <v>27.961615115175093</v>
      </c>
      <c r="H350" s="57">
        <f>G350-Расчет!U367/10</f>
        <v>23.301345929312575</v>
      </c>
      <c r="I350" s="57">
        <f>H350-Расчет!U367/10</f>
        <v>18.641076743450057</v>
      </c>
      <c r="J350" s="57">
        <f>I350-Расчет!U367/10</f>
        <v>13.980807557587541</v>
      </c>
      <c r="K350" s="57">
        <f>J350-Расчет!U367/10</f>
        <v>9.320538371725025</v>
      </c>
      <c r="L350" s="57">
        <f>K350-Расчет!U367/10</f>
        <v>4.6602691858625089</v>
      </c>
      <c r="M350" s="117">
        <f>L350-Расчет!U367/10</f>
        <v>-7.1054273576010019E-15</v>
      </c>
      <c r="N350" s="109">
        <f>(-1)*(180*_nn1+(-1)^_nn1*ASIN(-(-1)*SIN(Расчет!D367*PI()/180)/(SQRT(_sinfi^2+(_cosfi*COS(Азимут!D350*PI()/180))^2)))*180/PI()+ACOS((_sinfi/(SQRT(_sinfi^2+(_cosfi*COS(Азимут!D350*PI()/180))^2))))*180/PI())</f>
        <v>1.3129567076105673</v>
      </c>
      <c r="O350" s="73">
        <f>(-1)*(180*_nn1+(-1)^_nn1*ASIN(-(-1)*SIN(Расчет!D367*PI()/180)/(SQRT(_sinfi^2+(_cosfi*COS(Азимут!E350*PI()/180))^2)))*180/PI()+ACOS((_sinfi/(SQRT(_sinfi^2+(_cosfi*COS(Азимут!E350*PI()/180))^2))))*180/PI())</f>
        <v>3.2526941579992581</v>
      </c>
      <c r="P350" s="73">
        <f>(-1)*(180*_nn1+(-1)^_nn1*ASIN(-(-1)*SIN(Расчет!D367*PI()/180)/(SQRT(_sinfi^2+(_cosfi*COS(Азимут!F350*PI()/180))^2)))*180/PI()+ACOS((_sinfi/(SQRT(_sinfi^2+(_cosfi*COS(Азимут!F350*PI()/180))^2))))*180/PI())</f>
        <v>4.964182923166959</v>
      </c>
      <c r="Q350" s="73">
        <f>(-1)*(180*_nn1+(-1)^_nn1*ASIN(-(-1)*SIN(Расчет!D367*PI()/180)/(SQRT(_sinfi^2+(_cosfi*COS(Азимут!G350*PI()/180))^2)))*180/PI()+ACOS((_sinfi/(SQRT(_sinfi^2+(_cosfi*COS(Азимут!G350*PI()/180))^2))))*180/PI())</f>
        <v>6.4451138571123465</v>
      </c>
      <c r="R350" s="73">
        <f>(-1)*(180*_nn1+(-1)^_nn1*ASIN(-(-1)*SIN(Расчет!D367*PI()/180)/(SQRT(_sinfi^2+(_cosfi*COS(Азимут!H350*PI()/180))^2)))*180/PI()+ACOS((_sinfi/(SQRT(_sinfi^2+(_cosfi*COS(Азимут!H350*PI()/180))^2))))*180/PI())</f>
        <v>7.695072668024892</v>
      </c>
      <c r="S350" s="73">
        <f>(-1)*(180*_nn1+(-1)^_nn1*ASIN(-(-1)*SIN(Расчет!D367*PI()/180)/(SQRT(_sinfi^2+(_cosfi*COS(Азимут!I350*PI()/180))^2)))*180/PI()+ACOS((_sinfi/(SQRT(_sinfi^2+(_cosfi*COS(Азимут!I350*PI()/180))^2))))*180/PI())</f>
        <v>8.7148280048795073</v>
      </c>
      <c r="T350" s="73">
        <f>(-1)*(180*_nn1+(-1)^_nn1*ASIN(-(-1)*SIN(Расчет!D367*PI()/180)/(SQRT(_sinfi^2+(_cosfi*COS(Азимут!J350*PI()/180))^2)))*180/PI()+ACOS((_sinfi/(SQRT(_sinfi^2+(_cosfi*COS(Азимут!J350*PI()/180))^2))))*180/PI())</f>
        <v>9.5057468868139097</v>
      </c>
      <c r="U350" s="73">
        <f>(-1)*(180*_nn1+(-1)^_nn1*ASIN(-(-1)*SIN(Расчет!D367*PI()/180)/(SQRT(_sinfi^2+(_cosfi*COS(Азимут!K350*PI()/180))^2)))*180/PI()+ACOS((_sinfi/(SQRT(_sinfi^2+(_cosfi*COS(Азимут!K350*PI()/180))^2))))*180/PI())</f>
        <v>10.069336570258429</v>
      </c>
      <c r="V350" s="73">
        <f>(-1)*(180*_nn1+(-1)^_nn1*ASIN(-(-1)*SIN(Расчет!D367*PI()/180)/(SQRT(_sinfi^2+(_cosfi*COS(Азимут!L350*PI()/180))^2)))*180/PI()+ACOS((_sinfi/(SQRT(_sinfi^2+(_cosfi*COS(Азимут!L350*PI()/180))^2))))*180/PI())</f>
        <v>10.406904408036951</v>
      </c>
      <c r="W350" s="110">
        <f>(-1)*(180*_nn1+(-1)^_nn1*ASIN(-(-1)*SIN(Расчет!D367*PI()/180)/(SQRT(_sinfi^2+(_cosfi*COS(Азимут!M350*PI()/180))^2)))*180/PI()+ACOS((_sinfi/(SQRT(_sinfi^2+(_cosfi*COS(Азимут!M350*PI()/180))^2))))*180/PI())</f>
        <v>10.519324921507319</v>
      </c>
    </row>
    <row r="351" spans="1:23">
      <c r="A351" s="46">
        <f>Расчет!A368</f>
        <v>347</v>
      </c>
      <c r="B351" s="3" t="str">
        <f>Расчет!B368</f>
        <v>Декабрь</v>
      </c>
      <c r="C351" s="31">
        <f>Расчет!C368</f>
        <v>13</v>
      </c>
      <c r="D351" s="116">
        <f>Расчет!U368-Расчет!U368/10</f>
        <v>41.818226592849435</v>
      </c>
      <c r="E351" s="57">
        <f>D351-Расчет!U368/10</f>
        <v>37.171756971421722</v>
      </c>
      <c r="F351" s="57">
        <f>E351-Расчет!U368/10</f>
        <v>32.525287349994009</v>
      </c>
      <c r="G351" s="57">
        <f>F351-Расчет!U368/10</f>
        <v>27.878817728566297</v>
      </c>
      <c r="H351" s="57">
        <f>G351-Расчет!U368/10</f>
        <v>23.232348107138584</v>
      </c>
      <c r="I351" s="57">
        <f>H351-Расчет!U368/10</f>
        <v>18.585878485710872</v>
      </c>
      <c r="J351" s="57">
        <f>I351-Расчет!U368/10</f>
        <v>13.939408864283157</v>
      </c>
      <c r="K351" s="57">
        <f>J351-Расчет!U368/10</f>
        <v>9.2929392428554429</v>
      </c>
      <c r="L351" s="57">
        <f>K351-Расчет!U368/10</f>
        <v>4.6464696214277286</v>
      </c>
      <c r="M351" s="117">
        <f>L351-Расчет!U368/10</f>
        <v>1.4210854715202004E-14</v>
      </c>
      <c r="N351" s="109">
        <f>(-1)*(180*_nn1+(-1)^_nn1*ASIN(-(-1)*SIN(Расчет!D368*PI()/180)/(SQRT(_sinfi^2+(_cosfi*COS(Азимут!D351*PI()/180))^2)))*180/PI()+ACOS((_sinfi/(SQRT(_sinfi^2+(_cosfi*COS(Азимут!D351*PI()/180))^2))))*180/PI())</f>
        <v>1.3015838890756015</v>
      </c>
      <c r="O351" s="73">
        <f>(-1)*(180*_nn1+(-1)^_nn1*ASIN(-(-1)*SIN(Расчет!D368*PI()/180)/(SQRT(_sinfi^2+(_cosfi*COS(Азимут!E351*PI()/180))^2)))*180/PI()+ACOS((_sinfi/(SQRT(_sinfi^2+(_cosfi*COS(Азимут!E351*PI()/180))^2))))*180/PI())</f>
        <v>3.2310098439291437</v>
      </c>
      <c r="P351" s="73">
        <f>(-1)*(180*_nn1+(-1)^_nn1*ASIN(-(-1)*SIN(Расчет!D368*PI()/180)/(SQRT(_sinfi^2+(_cosfi*COS(Азимут!F351*PI()/180))^2)))*180/PI()+ACOS((_sinfi/(SQRT(_sinfi^2+(_cosfi*COS(Азимут!F351*PI()/180))^2))))*180/PI())</f>
        <v>4.9333530968369814</v>
      </c>
      <c r="Q351" s="73">
        <f>(-1)*(180*_nn1+(-1)^_nn1*ASIN(-(-1)*SIN(Расчет!D368*PI()/180)/(SQRT(_sinfi^2+(_cosfi*COS(Азимут!G351*PI()/180))^2)))*180/PI()+ACOS((_sinfi/(SQRT(_sinfi^2+(_cosfi*COS(Азимут!G351*PI()/180))^2))))*180/PI())</f>
        <v>6.4063613922848504</v>
      </c>
      <c r="R351" s="73">
        <f>(-1)*(180*_nn1+(-1)^_nn1*ASIN(-(-1)*SIN(Расчет!D368*PI()/180)/(SQRT(_sinfi^2+(_cosfi*COS(Азимут!H351*PI()/180))^2)))*180/PI()+ACOS((_sinfi/(SQRT(_sinfi^2+(_cosfi*COS(Азимут!H351*PI()/180))^2))))*180/PI())</f>
        <v>7.6496429667721486</v>
      </c>
      <c r="S351" s="73">
        <f>(-1)*(180*_nn1+(-1)^_nn1*ASIN(-(-1)*SIN(Расчет!D368*PI()/180)/(SQRT(_sinfi^2+(_cosfi*COS(Азимут!I351*PI()/180))^2)))*180/PI()+ACOS((_sinfi/(SQRT(_sinfi^2+(_cosfi*COS(Азимут!I351*PI()/180))^2))))*180/PI())</f>
        <v>8.6639666082780309</v>
      </c>
      <c r="T351" s="73">
        <f>(-1)*(180*_nn1+(-1)^_nn1*ASIN(-(-1)*SIN(Расчет!D368*PI()/180)/(SQRT(_sinfi^2+(_cosfi*COS(Азимут!J351*PI()/180))^2)))*180/PI()+ACOS((_sinfi/(SQRT(_sinfi^2+(_cosfi*COS(Азимут!J351*PI()/180))^2))))*180/PI())</f>
        <v>9.4506870272280423</v>
      </c>
      <c r="U351" s="73">
        <f>(-1)*(180*_nn1+(-1)^_nn1*ASIN(-(-1)*SIN(Расчет!D368*PI()/180)/(SQRT(_sinfi^2+(_cosfi*COS(Азимут!K351*PI()/180))^2)))*180/PI()+ACOS((_sinfi/(SQRT(_sinfi^2+(_cosfi*COS(Азимут!K351*PI()/180))^2))))*180/PI())</f>
        <v>10.011294495030853</v>
      </c>
      <c r="V351" s="73">
        <f>(-1)*(180*_nn1+(-1)^_nn1*ASIN(-(-1)*SIN(Расчет!D368*PI()/180)/(SQRT(_sinfi^2+(_cosfi*COS(Азимут!L351*PI()/180))^2)))*180/PI()+ACOS((_sinfi/(SQRT(_sinfi^2+(_cosfi*COS(Азимут!L351*PI()/180))^2))))*180/PI())</f>
        <v>10.347080416312139</v>
      </c>
      <c r="W351" s="110">
        <f>(-1)*(180*_nn1+(-1)^_nn1*ASIN(-(-1)*SIN(Расчет!D368*PI()/180)/(SQRT(_sinfi^2+(_cosfi*COS(Азимут!M351*PI()/180))^2)))*180/PI()+ACOS((_sinfi/(SQRT(_sinfi^2+(_cosfi*COS(Азимут!M351*PI()/180))^2))))*180/PI())</f>
        <v>10.458908265470683</v>
      </c>
    </row>
    <row r="352" spans="1:23">
      <c r="A352" s="46">
        <f>Расчет!A369</f>
        <v>348</v>
      </c>
      <c r="B352" s="3" t="str">
        <f>Расчет!B369</f>
        <v>Декабрь</v>
      </c>
      <c r="C352" s="31">
        <f>Расчет!C369</f>
        <v>14</v>
      </c>
      <c r="D352" s="116">
        <f>Расчет!U369-Расчет!U369/10</f>
        <v>41.708765564921983</v>
      </c>
      <c r="E352" s="57">
        <f>D352-Расчет!U369/10</f>
        <v>37.074458279930653</v>
      </c>
      <c r="F352" s="57">
        <f>E352-Расчет!U369/10</f>
        <v>32.440150994939323</v>
      </c>
      <c r="G352" s="57">
        <f>F352-Расчет!U369/10</f>
        <v>27.805843709947993</v>
      </c>
      <c r="H352" s="57">
        <f>G352-Расчет!U369/10</f>
        <v>23.171536424956663</v>
      </c>
      <c r="I352" s="57">
        <f>H352-Расчет!U369/10</f>
        <v>18.537229139965334</v>
      </c>
      <c r="J352" s="57">
        <f>I352-Расчет!U369/10</f>
        <v>13.902921854974002</v>
      </c>
      <c r="K352" s="57">
        <f>J352-Расчет!U369/10</f>
        <v>9.2686145699826703</v>
      </c>
      <c r="L352" s="57">
        <f>K352-Расчет!U369/10</f>
        <v>4.6343072849913387</v>
      </c>
      <c r="M352" s="117">
        <f>L352-Расчет!U369/10</f>
        <v>7.1054273576010019E-15</v>
      </c>
      <c r="N352" s="109">
        <f>(-1)*(180*_nn1+(-1)^_nn1*ASIN(-(-1)*SIN(Расчет!D369*PI()/180)/(SQRT(_sinfi^2+(_cosfi*COS(Азимут!D352*PI()/180))^2)))*180/PI()+ACOS((_sinfi/(SQRT(_sinfi^2+(_cosfi*COS(Азимут!D352*PI()/180))^2))))*180/PI())</f>
        <v>1.2915753869906155</v>
      </c>
      <c r="O352" s="73">
        <f>(-1)*(180*_nn1+(-1)^_nn1*ASIN(-(-1)*SIN(Расчет!D369*PI()/180)/(SQRT(_sinfi^2+(_cosfi*COS(Азимут!E352*PI()/180))^2)))*180/PI()+ACOS((_sinfi/(SQRT(_sinfi^2+(_cosfi*COS(Азимут!E352*PI()/180))^2))))*180/PI())</f>
        <v>3.211928688258439</v>
      </c>
      <c r="P352" s="73">
        <f>(-1)*(180*_nn1+(-1)^_nn1*ASIN(-(-1)*SIN(Расчет!D369*PI()/180)/(SQRT(_sinfi^2+(_cosfi*COS(Азимут!F352*PI()/180))^2)))*180/PI()+ACOS((_sinfi/(SQRT(_sinfi^2+(_cosfi*COS(Азимут!F352*PI()/180))^2))))*180/PI())</f>
        <v>4.9062260444542005</v>
      </c>
      <c r="Q352" s="73">
        <f>(-1)*(180*_nn1+(-1)^_nn1*ASIN(-(-1)*SIN(Расчет!D369*PI()/180)/(SQRT(_sinfi^2+(_cosfi*COS(Азимут!G352*PI()/180))^2)))*180/PI()+ACOS((_sinfi/(SQRT(_sinfi^2+(_cosfi*COS(Азимут!G352*PI()/180))^2))))*180/PI())</f>
        <v>6.3722645489562808</v>
      </c>
      <c r="R352" s="73">
        <f>(-1)*(180*_nn1+(-1)^_nn1*ASIN(-(-1)*SIN(Расчет!D369*PI()/180)/(SQRT(_sinfi^2+(_cosfi*COS(Азимут!H352*PI()/180))^2)))*180/PI()+ACOS((_sinfi/(SQRT(_sinfi^2+(_cosfi*COS(Азимут!H352*PI()/180))^2))))*180/PI())</f>
        <v>7.6096719095181129</v>
      </c>
      <c r="S352" s="73">
        <f>(-1)*(180*_nn1+(-1)^_nn1*ASIN(-(-1)*SIN(Расчет!D369*PI()/180)/(SQRT(_sinfi^2+(_cosfi*COS(Азимут!I352*PI()/180))^2)))*180/PI()+ACOS((_sinfi/(SQRT(_sinfi^2+(_cosfi*COS(Азимут!I352*PI()/180))^2))))*180/PI())</f>
        <v>8.6192169275056472</v>
      </c>
      <c r="T352" s="73">
        <f>(-1)*(180*_nn1+(-1)^_nn1*ASIN(-(-1)*SIN(Расчет!D369*PI()/180)/(SQRT(_sinfi^2+(_cosfi*COS(Азимут!J352*PI()/180))^2)))*180/PI()+ACOS((_sinfi/(SQRT(_sinfi^2+(_cosfi*COS(Азимут!J352*PI()/180))^2))))*180/PI())</f>
        <v>9.402243516984953</v>
      </c>
      <c r="U352" s="73">
        <f>(-1)*(180*_nn1+(-1)^_nn1*ASIN(-(-1)*SIN(Расчет!D369*PI()/180)/(SQRT(_sinfi^2+(_cosfi*COS(Азимут!K352*PI()/180))^2)))*180/PI()+ACOS((_sinfi/(SQRT(_sinfi^2+(_cosfi*COS(Азимут!K352*PI()/180))^2))))*180/PI())</f>
        <v>9.9602271032463818</v>
      </c>
      <c r="V352" s="73">
        <f>(-1)*(180*_nn1+(-1)^_nn1*ASIN(-(-1)*SIN(Расчет!D369*PI()/180)/(SQRT(_sinfi^2+(_cosfi*COS(Азимут!L352*PI()/180))^2)))*180/PI()+ACOS((_sinfi/(SQRT(_sinfi^2+(_cosfi*COS(Азимут!L352*PI()/180))^2))))*180/PI())</f>
        <v>10.29444516548466</v>
      </c>
      <c r="W352" s="110">
        <f>(-1)*(180*_nn1+(-1)^_nn1*ASIN(-(-1)*SIN(Расчет!D369*PI()/180)/(SQRT(_sinfi^2+(_cosfi*COS(Азимут!M352*PI()/180))^2)))*180/PI()+ACOS((_sinfi/(SQRT(_sinfi^2+(_cosfi*COS(Азимут!M352*PI()/180))^2))))*180/PI())</f>
        <v>10.405751536280604</v>
      </c>
    </row>
    <row r="353" spans="1:23">
      <c r="A353" s="46">
        <f>Расчет!A370</f>
        <v>349</v>
      </c>
      <c r="B353" s="3" t="str">
        <f>Расчет!B370</f>
        <v>Декабрь</v>
      </c>
      <c r="C353" s="31">
        <f>Расчет!C370</f>
        <v>15</v>
      </c>
      <c r="D353" s="116">
        <f>Расчет!U370-Расчет!U370/10</f>
        <v>41.61416120006929</v>
      </c>
      <c r="E353" s="57">
        <f>D353-Расчет!U370/10</f>
        <v>36.990365511172705</v>
      </c>
      <c r="F353" s="57">
        <f>E353-Расчет!U370/10</f>
        <v>32.366569822276119</v>
      </c>
      <c r="G353" s="57">
        <f>F353-Расчет!U370/10</f>
        <v>27.742774133379534</v>
      </c>
      <c r="H353" s="57">
        <f>G353-Расчет!U370/10</f>
        <v>23.118978444482948</v>
      </c>
      <c r="I353" s="57">
        <f>H353-Расчет!U370/10</f>
        <v>18.495182755586363</v>
      </c>
      <c r="J353" s="57">
        <f>I353-Расчет!U370/10</f>
        <v>13.871387066689776</v>
      </c>
      <c r="K353" s="57">
        <f>J353-Расчет!U370/10</f>
        <v>9.2475913777931886</v>
      </c>
      <c r="L353" s="57">
        <f>K353-Расчет!U370/10</f>
        <v>4.6237956888966014</v>
      </c>
      <c r="M353" s="117">
        <f>L353-Расчет!U370/10</f>
        <v>1.4210854715202004E-14</v>
      </c>
      <c r="N353" s="109">
        <f>(-1)*(180*_nn1+(-1)^_nn1*ASIN(-(-1)*SIN(Расчет!D370*PI()/180)/(SQRT(_sinfi^2+(_cosfi*COS(Азимут!D353*PI()/180))^2)))*180/PI()+ACOS((_sinfi/(SQRT(_sinfi^2+(_cosfi*COS(Азимут!D353*PI()/180))^2))))*180/PI())</f>
        <v>1.2829366883948126</v>
      </c>
      <c r="O353" s="73">
        <f>(-1)*(180*_nn1+(-1)^_nn1*ASIN(-(-1)*SIN(Расчет!D370*PI()/180)/(SQRT(_sinfi^2+(_cosfi*COS(Азимут!E353*PI()/180))^2)))*180/PI()+ACOS((_sinfi/(SQRT(_sinfi^2+(_cosfi*COS(Азимут!E353*PI()/180))^2))))*180/PI())</f>
        <v>3.1954604340325545</v>
      </c>
      <c r="P353" s="73">
        <f>(-1)*(180*_nn1+(-1)^_nn1*ASIN(-(-1)*SIN(Расчет!D370*PI()/180)/(SQRT(_sinfi^2+(_cosfi*COS(Азимут!F353*PI()/180))^2)))*180/PI()+ACOS((_sinfi/(SQRT(_sinfi^2+(_cosfi*COS(Азимут!F353*PI()/180))^2))))*180/PI())</f>
        <v>4.8828149492917134</v>
      </c>
      <c r="Q353" s="73">
        <f>(-1)*(180*_nn1+(-1)^_nn1*ASIN(-(-1)*SIN(Расчет!D370*PI()/180)/(SQRT(_sinfi^2+(_cosfi*COS(Азимут!G353*PI()/180))^2)))*180/PI()+ACOS((_sinfi/(SQRT(_sinfi^2+(_cosfi*COS(Азимут!G353*PI()/180))^2))))*180/PI())</f>
        <v>6.3428393867682473</v>
      </c>
      <c r="R353" s="73">
        <f>(-1)*(180*_nn1+(-1)^_nn1*ASIN(-(-1)*SIN(Расчет!D370*PI()/180)/(SQRT(_sinfi^2+(_cosfi*COS(Азимут!H353*PI()/180))^2)))*180/PI()+ACOS((_sinfi/(SQRT(_sinfi^2+(_cosfi*COS(Азимут!H353*PI()/180))^2))))*180/PI())</f>
        <v>7.5751779958764018</v>
      </c>
      <c r="S353" s="73">
        <f>(-1)*(180*_nn1+(-1)^_nn1*ASIN(-(-1)*SIN(Расчет!D370*PI()/180)/(SQRT(_sinfi^2+(_cosfi*COS(Азимут!I353*PI()/180))^2)))*180/PI()+ACOS((_sinfi/(SQRT(_sinfi^2+(_cosfi*COS(Азимут!I353*PI()/180))^2))))*180/PI())</f>
        <v>8.5805995083603932</v>
      </c>
      <c r="T353" s="73">
        <f>(-1)*(180*_nn1+(-1)^_nn1*ASIN(-(-1)*SIN(Расчет!D370*PI()/180)/(SQRT(_sinfi^2+(_cosfi*COS(Азимут!J353*PI()/180))^2)))*180/PI()+ACOS((_sinfi/(SQRT(_sinfi^2+(_cosfi*COS(Азимут!J353*PI()/180))^2))))*180/PI())</f>
        <v>9.3604385465008306</v>
      </c>
      <c r="U353" s="73">
        <f>(-1)*(180*_nn1+(-1)^_nn1*ASIN(-(-1)*SIN(Расчет!D370*PI()/180)/(SQRT(_sinfi^2+(_cosfi*COS(Азимут!K353*PI()/180))^2)))*180/PI()+ACOS((_sinfi/(SQRT(_sinfi^2+(_cosfi*COS(Азимут!K353*PI()/180))^2))))*180/PI())</f>
        <v>9.916157797281528</v>
      </c>
      <c r="V353" s="73">
        <f>(-1)*(180*_nn1+(-1)^_nn1*ASIN(-(-1)*SIN(Расчет!D370*PI()/180)/(SQRT(_sinfi^2+(_cosfi*COS(Азимут!L353*PI()/180))^2)))*180/PI()+ACOS((_sinfi/(SQRT(_sinfi^2+(_cosfi*COS(Азимут!L353*PI()/180))^2))))*180/PI())</f>
        <v>10.249022802395046</v>
      </c>
      <c r="W353" s="110">
        <f>(-1)*(180*_nn1+(-1)^_nn1*ASIN(-(-1)*SIN(Расчет!D370*PI()/180)/(SQRT(_sinfi^2+(_cosfi*COS(Азимут!M353*PI()/180))^2)))*180/PI()+ACOS((_sinfi/(SQRT(_sinfi^2+(_cosfi*COS(Азимут!M353*PI()/180))^2))))*180/PI())</f>
        <v>10.359879132045279</v>
      </c>
    </row>
    <row r="354" spans="1:23">
      <c r="A354" s="46">
        <f>Расчет!A371</f>
        <v>350</v>
      </c>
      <c r="B354" s="3" t="str">
        <f>Расчет!B371</f>
        <v>Декабрь</v>
      </c>
      <c r="C354" s="31">
        <f>Расчет!C371</f>
        <v>16</v>
      </c>
      <c r="D354" s="116">
        <f>Расчет!U371-Расчет!U371/10</f>
        <v>41.534519617490481</v>
      </c>
      <c r="E354" s="57">
        <f>D354-Расчет!U371/10</f>
        <v>36.91957299332487</v>
      </c>
      <c r="F354" s="57">
        <f>E354-Расчет!U371/10</f>
        <v>32.304626369159259</v>
      </c>
      <c r="G354" s="57">
        <f>F354-Расчет!U371/10</f>
        <v>27.689679744993647</v>
      </c>
      <c r="H354" s="57">
        <f>G354-Расчет!U371/10</f>
        <v>23.074733120828036</v>
      </c>
      <c r="I354" s="57">
        <f>H354-Расчет!U371/10</f>
        <v>18.459786496662424</v>
      </c>
      <c r="J354" s="57">
        <f>I354-Расчет!U371/10</f>
        <v>13.844839872496815</v>
      </c>
      <c r="K354" s="57">
        <f>J354-Расчет!U371/10</f>
        <v>9.2298932483312051</v>
      </c>
      <c r="L354" s="57">
        <f>K354-Расчет!U371/10</f>
        <v>4.6149466241655954</v>
      </c>
      <c r="M354" s="117">
        <f>L354-Расчет!U371/10</f>
        <v>-1.4210854715202004E-14</v>
      </c>
      <c r="N354" s="109">
        <f>(-1)*(180*_nn1+(-1)^_nn1*ASIN(-(-1)*SIN(Расчет!D371*PI()/180)/(SQRT(_sinfi^2+(_cosfi*COS(Азимут!D354*PI()/180))^2)))*180/PI()+ACOS((_sinfi/(SQRT(_sinfi^2+(_cosfi*COS(Азимут!D354*PI()/180))^2))))*180/PI())</f>
        <v>1.2756725320606392</v>
      </c>
      <c r="O354" s="73">
        <f>(-1)*(180*_nn1+(-1)^_nn1*ASIN(-(-1)*SIN(Расчет!D371*PI()/180)/(SQRT(_sinfi^2+(_cosfi*COS(Азимут!E354*PI()/180))^2)))*180/PI()+ACOS((_sinfi/(SQRT(_sinfi^2+(_cosfi*COS(Азимут!E354*PI()/180))^2))))*180/PI())</f>
        <v>3.1816135000671864</v>
      </c>
      <c r="P354" s="73">
        <f>(-1)*(180*_nn1+(-1)^_nn1*ASIN(-(-1)*SIN(Расчет!D371*PI()/180)/(SQRT(_sinfi^2+(_cosfi*COS(Азимут!F354*PI()/180))^2)))*180/PI()+ACOS((_sinfi/(SQRT(_sinfi^2+(_cosfi*COS(Азимут!F354*PI()/180))^2))))*180/PI())</f>
        <v>4.8631312076190909</v>
      </c>
      <c r="Q354" s="73">
        <f>(-1)*(180*_nn1+(-1)^_nn1*ASIN(-(-1)*SIN(Расчет!D371*PI()/180)/(SQRT(_sinfi^2+(_cosfi*COS(Азимут!G354*PI()/180))^2)))*180/PI()+ACOS((_sinfi/(SQRT(_sinfi^2+(_cosfi*COS(Азимут!G354*PI()/180))^2))))*180/PI())</f>
        <v>6.3180997926942837</v>
      </c>
      <c r="R354" s="73">
        <f>(-1)*(180*_nn1+(-1)^_nn1*ASIN(-(-1)*SIN(Расчет!D371*PI()/180)/(SQRT(_sinfi^2+(_cosfi*COS(Азимут!H354*PI()/180))^2)))*180/PI()+ACOS((_sinfi/(SQRT(_sinfi^2+(_cosfi*COS(Азимут!H354*PI()/180))^2))))*180/PI())</f>
        <v>7.5461772258785231</v>
      </c>
      <c r="S354" s="73">
        <f>(-1)*(180*_nn1+(-1)^_nn1*ASIN(-(-1)*SIN(Расчет!D371*PI()/180)/(SQRT(_sinfi^2+(_cosfi*COS(Азимут!I354*PI()/180))^2)))*180/PI()+ACOS((_sinfi/(SQRT(_sinfi^2+(_cosfi*COS(Азимут!I354*PI()/180))^2))))*180/PI())</f>
        <v>8.5481321226713192</v>
      </c>
      <c r="T354" s="73">
        <f>(-1)*(180*_nn1+(-1)^_nn1*ASIN(-(-1)*SIN(Расчет!D371*PI()/180)/(SQRT(_sinfi^2+(_cosfi*COS(Азимут!J354*PI()/180))^2)))*180/PI()+ACOS((_sinfi/(SQRT(_sinfi^2+(_cosfi*COS(Азимут!J354*PI()/180))^2))))*180/PI())</f>
        <v>9.325291311358427</v>
      </c>
      <c r="U354" s="73">
        <f>(-1)*(180*_nn1+(-1)^_nn1*ASIN(-(-1)*SIN(Расчет!D371*PI()/180)/(SQRT(_sinfi^2+(_cosfi*COS(Азимут!K354*PI()/180))^2)))*180/PI()+ACOS((_sinfi/(SQRT(_sinfi^2+(_cosfi*COS(Азимут!K354*PI()/180))^2))))*180/PI())</f>
        <v>9.879106821681745</v>
      </c>
      <c r="V354" s="73">
        <f>(-1)*(180*_nn1+(-1)^_nn1*ASIN(-(-1)*SIN(Расчет!D371*PI()/180)/(SQRT(_sinfi^2+(_cosfi*COS(Азимут!L354*PI()/180))^2)))*180/PI()+ACOS((_sinfi/(SQRT(_sinfi^2+(_cosfi*COS(Азимут!L354*PI()/180))^2))))*180/PI())</f>
        <v>10.210834215820086</v>
      </c>
      <c r="W354" s="110">
        <f>(-1)*(180*_nn1+(-1)^_nn1*ASIN(-(-1)*SIN(Расчет!D371*PI()/180)/(SQRT(_sinfi^2+(_cosfi*COS(Азимут!M354*PI()/180))^2)))*180/PI()+ACOS((_sinfi/(SQRT(_sinfi^2+(_cosfi*COS(Азимут!M354*PI()/180))^2))))*180/PI())</f>
        <v>10.321312158959785</v>
      </c>
    </row>
    <row r="355" spans="1:23">
      <c r="A355" s="46">
        <f>Расчет!A372</f>
        <v>351</v>
      </c>
      <c r="B355" s="3" t="str">
        <f>Расчет!B372</f>
        <v>Декабрь</v>
      </c>
      <c r="C355" s="31">
        <f>Расчет!C372</f>
        <v>17</v>
      </c>
      <c r="D355" s="116">
        <f>Расчет!U372-Расчет!U372/10</f>
        <v>41.469930889523283</v>
      </c>
      <c r="E355" s="57">
        <f>D355-Расчет!U372/10</f>
        <v>36.862160790687362</v>
      </c>
      <c r="F355" s="57">
        <f>E355-Расчет!U372/10</f>
        <v>32.254390691851441</v>
      </c>
      <c r="G355" s="57">
        <f>F355-Расчет!U372/10</f>
        <v>27.64662059301552</v>
      </c>
      <c r="H355" s="57">
        <f>G355-Расчет!U372/10</f>
        <v>23.038850494179599</v>
      </c>
      <c r="I355" s="57">
        <f>H355-Расчет!U372/10</f>
        <v>18.431080395343677</v>
      </c>
      <c r="J355" s="57">
        <f>I355-Расчет!U372/10</f>
        <v>13.823310296507756</v>
      </c>
      <c r="K355" s="57">
        <f>J355-Расчет!U372/10</f>
        <v>9.2155401976718352</v>
      </c>
      <c r="L355" s="57">
        <f>K355-Расчет!U372/10</f>
        <v>4.6077700988359149</v>
      </c>
      <c r="M355" s="117">
        <f>L355-Расчет!U372/10</f>
        <v>0</v>
      </c>
      <c r="N355" s="109">
        <f>(-1)*(180*_nn1+(-1)^_nn1*ASIN(-(-1)*SIN(Расчет!D372*PI()/180)/(SQRT(_sinfi^2+(_cosfi*COS(Азимут!D355*PI()/180))^2)))*180/PI()+ACOS((_sinfi/(SQRT(_sinfi^2+(_cosfi*COS(Азимут!D355*PI()/180))^2))))*180/PI())</f>
        <v>1.2697869047056258</v>
      </c>
      <c r="O355" s="73">
        <f>(-1)*(180*_nn1+(-1)^_nn1*ASIN(-(-1)*SIN(Расчет!D372*PI()/180)/(SQRT(_sinfi^2+(_cosfi*COS(Азимут!E355*PI()/180))^2)))*180/PI()+ACOS((_sinfi/(SQRT(_sinfi^2+(_cosfi*COS(Азимут!E355*PI()/180))^2))))*180/PI())</f>
        <v>3.1703949722777622</v>
      </c>
      <c r="P355" s="73">
        <f>(-1)*(180*_nn1+(-1)^_nn1*ASIN(-(-1)*SIN(Расчет!D372*PI()/180)/(SQRT(_sinfi^2+(_cosfi*COS(Азимут!F355*PI()/180))^2)))*180/PI()+ACOS((_sinfi/(SQRT(_sinfi^2+(_cosfi*COS(Азимут!F355*PI()/180))^2))))*180/PI())</f>
        <v>4.8471844148581056</v>
      </c>
      <c r="Q355" s="73">
        <f>(-1)*(180*_nn1+(-1)^_nn1*ASIN(-(-1)*SIN(Расчет!D372*PI()/180)/(SQRT(_sinfi^2+(_cosfi*COS(Азимут!G355*PI()/180))^2)))*180/PI()+ACOS((_sinfi/(SQRT(_sinfi^2+(_cosfi*COS(Азимут!G355*PI()/180))^2))))*180/PI())</f>
        <v>6.2980574623170753</v>
      </c>
      <c r="R355" s="73">
        <f>(-1)*(180*_nn1+(-1)^_nn1*ASIN(-(-1)*SIN(Расчет!D372*PI()/180)/(SQRT(_sinfi^2+(_cosfi*COS(Азимут!H355*PI()/180))^2)))*180/PI()+ACOS((_sinfi/(SQRT(_sinfi^2+(_cosfi*COS(Азимут!H355*PI()/180))^2))))*180/PI())</f>
        <v>7.5226830770090203</v>
      </c>
      <c r="S355" s="73">
        <f>(-1)*(180*_nn1+(-1)^_nn1*ASIN(-(-1)*SIN(Расчет!D372*PI()/180)/(SQRT(_sinfi^2+(_cosfi*COS(Азимут!I355*PI()/180))^2)))*180/PI()+ACOS((_sinfi/(SQRT(_sinfi^2+(_cosfi*COS(Азимут!I355*PI()/180))^2))))*180/PI())</f>
        <v>8.5218297418799693</v>
      </c>
      <c r="T355" s="73">
        <f>(-1)*(180*_nn1+(-1)^_nn1*ASIN(-(-1)*SIN(Расчет!D372*PI()/180)/(SQRT(_sinfi^2+(_cosfi*COS(Азимут!J355*PI()/180))^2)))*180/PI()+ACOS((_sinfi/(SQRT(_sinfi^2+(_cosfi*COS(Азимут!J355*PI()/180))^2))))*180/PI())</f>
        <v>9.2968179832573128</v>
      </c>
      <c r="U355" s="73">
        <f>(-1)*(180*_nn1+(-1)^_nn1*ASIN(-(-1)*SIN(Расчет!D372*PI()/180)/(SQRT(_sinfi^2+(_cosfi*COS(Азимут!K355*PI()/180))^2)))*180/PI()+ACOS((_sinfi/(SQRT(_sinfi^2+(_cosfi*COS(Азимут!K355*PI()/180))^2))))*180/PI())</f>
        <v>9.8490912322775443</v>
      </c>
      <c r="V355" s="73">
        <f>(-1)*(180*_nn1+(-1)^_nn1*ASIN(-(-1)*SIN(Расчет!D372*PI()/180)/(SQRT(_sinfi^2+(_cosfi*COS(Азимут!L355*PI()/180))^2)))*180/PI()+ACOS((_sinfi/(SQRT(_sinfi^2+(_cosfi*COS(Азимут!L355*PI()/180))^2))))*180/PI())</f>
        <v>10.17989700451048</v>
      </c>
      <c r="W355" s="110">
        <f>(-1)*(180*_nn1+(-1)^_nn1*ASIN(-(-1)*SIN(Расчет!D372*PI()/180)/(SQRT(_sinfi^2+(_cosfi*COS(Азимут!M355*PI()/180))^2)))*180/PI()+ACOS((_sinfi/(SQRT(_sinfi^2+(_cosfi*COS(Азимут!M355*PI()/180))^2))))*180/PI())</f>
        <v>10.290068398988211</v>
      </c>
    </row>
    <row r="356" spans="1:23">
      <c r="A356" s="46">
        <f>Расчет!A373</f>
        <v>352</v>
      </c>
      <c r="B356" s="3" t="str">
        <f>Расчет!B373</f>
        <v>Декабрь</v>
      </c>
      <c r="C356" s="31">
        <f>Расчет!C373</f>
        <v>18</v>
      </c>
      <c r="D356" s="116">
        <f>Расчет!U373-Расчет!U373/10</f>
        <v>41.420468563763173</v>
      </c>
      <c r="E356" s="57">
        <f>D356-Расчет!U373/10</f>
        <v>36.818194278900599</v>
      </c>
      <c r="F356" s="57">
        <f>E356-Расчет!U373/10</f>
        <v>32.215919994038025</v>
      </c>
      <c r="G356" s="57">
        <f>F356-Расчет!U373/10</f>
        <v>27.613645709175451</v>
      </c>
      <c r="H356" s="57">
        <f>G356-Расчет!U373/10</f>
        <v>23.011371424312877</v>
      </c>
      <c r="I356" s="57">
        <f>H356-Расчет!U373/10</f>
        <v>18.409097139450303</v>
      </c>
      <c r="J356" s="57">
        <f>I356-Расчет!U373/10</f>
        <v>13.806822854587729</v>
      </c>
      <c r="K356" s="57">
        <f>J356-Расчет!U373/10</f>
        <v>9.204548569725155</v>
      </c>
      <c r="L356" s="57">
        <f>K356-Расчет!U373/10</f>
        <v>4.6022742848625802</v>
      </c>
      <c r="M356" s="117">
        <f>L356-Расчет!U373/10</f>
        <v>0</v>
      </c>
      <c r="N356" s="109">
        <f>(-1)*(180*_nn1+(-1)^_nn1*ASIN(-(-1)*SIN(Расчет!D373*PI()/180)/(SQRT(_sinfi^2+(_cosfi*COS(Азимут!D356*PI()/180))^2)))*180/PI()+ACOS((_sinfi/(SQRT(_sinfi^2+(_cosfi*COS(Азимут!D356*PI()/180))^2))))*180/PI())</f>
        <v>1.2652830377958537</v>
      </c>
      <c r="O356" s="73">
        <f>(-1)*(180*_nn1+(-1)^_nn1*ASIN(-(-1)*SIN(Расчет!D373*PI()/180)/(SQRT(_sinfi^2+(_cosfi*COS(Азимут!E356*PI()/180))^2)))*180/PI()+ACOS((_sinfi/(SQRT(_sinfi^2+(_cosfi*COS(Азимут!E356*PI()/180))^2))))*180/PI())</f>
        <v>3.1618105963502785</v>
      </c>
      <c r="P356" s="73">
        <f>(-1)*(180*_nn1+(-1)^_nn1*ASIN(-(-1)*SIN(Расчет!D373*PI()/180)/(SQRT(_sinfi^2+(_cosfi*COS(Азимут!F356*PI()/180))^2)))*180/PI()+ACOS((_sinfi/(SQRT(_sinfi^2+(_cosfi*COS(Азимут!F356*PI()/180))^2))))*180/PI())</f>
        <v>4.8349823538727605</v>
      </c>
      <c r="Q356" s="73">
        <f>(-1)*(180*_nn1+(-1)^_nn1*ASIN(-(-1)*SIN(Расчет!D373*PI()/180)/(SQRT(_sinfi^2+(_cosfi*COS(Азимут!G356*PI()/180))^2)))*180/PI()+ACOS((_sinfi/(SQRT(_sinfi^2+(_cosfi*COS(Азимут!G356*PI()/180))^2))))*180/PI())</f>
        <v>6.2827218839846921</v>
      </c>
      <c r="R356" s="73">
        <f>(-1)*(180*_nn1+(-1)^_nn1*ASIN(-(-1)*SIN(Расчет!D373*PI()/180)/(SQRT(_sinfi^2+(_cosfi*COS(Азимут!H356*PI()/180))^2)))*180/PI()+ACOS((_sinfi/(SQRT(_sinfi^2+(_cosfi*COS(Азимут!H356*PI()/180))^2))))*180/PI())</f>
        <v>7.5047064847669844</v>
      </c>
      <c r="S356" s="73">
        <f>(-1)*(180*_nn1+(-1)^_nn1*ASIN(-(-1)*SIN(Расчет!D373*PI()/180)/(SQRT(_sinfi^2+(_cosfi*COS(Азимут!I356*PI()/180))^2)))*180/PI()+ACOS((_sinfi/(SQRT(_sinfi^2+(_cosfi*COS(Азимут!I356*PI()/180))^2))))*180/PI())</f>
        <v>8.5017045146742873</v>
      </c>
      <c r="T356" s="73">
        <f>(-1)*(180*_nn1+(-1)^_nn1*ASIN(-(-1)*SIN(Расчет!D373*PI()/180)/(SQRT(_sinfi^2+(_cosfi*COS(Азимут!J356*PI()/180))^2)))*180/PI()+ACOS((_sinfi/(SQRT(_sinfi^2+(_cosfi*COS(Азимут!J356*PI()/180))^2))))*180/PI())</f>
        <v>9.2750316854170194</v>
      </c>
      <c r="U356" s="73">
        <f>(-1)*(180*_nn1+(-1)^_nn1*ASIN(-(-1)*SIN(Расчет!D373*PI()/180)/(SQRT(_sinfi^2+(_cosfi*COS(Азимут!K356*PI()/180))^2)))*180/PI()+ACOS((_sinfi/(SQRT(_sinfi^2+(_cosfi*COS(Азимут!K356*PI()/180))^2))))*180/PI())</f>
        <v>9.8261248700318902</v>
      </c>
      <c r="V356" s="73">
        <f>(-1)*(180*_nn1+(-1)^_nn1*ASIN(-(-1)*SIN(Расчет!D373*PI()/180)/(SQRT(_sinfi^2+(_cosfi*COS(Азимут!L356*PI()/180))^2)))*180/PI()+ACOS((_sinfi/(SQRT(_sinfi^2+(_cosfi*COS(Азимут!L356*PI()/180))^2))))*180/PI())</f>
        <v>10.156225450122975</v>
      </c>
      <c r="W356" s="110">
        <f>(-1)*(180*_nn1+(-1)^_nn1*ASIN(-(-1)*SIN(Расчет!D373*PI()/180)/(SQRT(_sinfi^2+(_cosfi*COS(Азимут!M356*PI()/180))^2)))*180/PI()+ACOS((_sinfi/(SQRT(_sinfi^2+(_cosfi*COS(Азимут!M356*PI()/180))^2))))*180/PI())</f>
        <v>10.266162282494378</v>
      </c>
    </row>
    <row r="357" spans="1:23">
      <c r="A357" s="46">
        <f>Расчет!A374</f>
        <v>353</v>
      </c>
      <c r="B357" s="3" t="str">
        <f>Расчет!B374</f>
        <v>Декабрь</v>
      </c>
      <c r="C357" s="31">
        <f>Расчет!C374</f>
        <v>19</v>
      </c>
      <c r="D357" s="116">
        <f>Расчет!U374-Расчет!U374/10</f>
        <v>41.386189268187884</v>
      </c>
      <c r="E357" s="57">
        <f>D357-Расчет!U374/10</f>
        <v>36.787723793944785</v>
      </c>
      <c r="F357" s="57">
        <f>E357-Расчет!U374/10</f>
        <v>32.189258319701686</v>
      </c>
      <c r="G357" s="57">
        <f>F357-Расчет!U374/10</f>
        <v>27.590792845458587</v>
      </c>
      <c r="H357" s="57">
        <f>G357-Расчет!U374/10</f>
        <v>22.992327371215488</v>
      </c>
      <c r="I357" s="57">
        <f>H357-Расчет!U374/10</f>
        <v>18.393861896972389</v>
      </c>
      <c r="J357" s="57">
        <f>I357-Расчет!U374/10</f>
        <v>13.79539642272929</v>
      </c>
      <c r="K357" s="57">
        <f>J357-Расчет!U374/10</f>
        <v>9.196930948486191</v>
      </c>
      <c r="L357" s="57">
        <f>K357-Расчет!U374/10</f>
        <v>4.5984654742430928</v>
      </c>
      <c r="M357" s="117">
        <f>L357-Расчет!U374/10</f>
        <v>0</v>
      </c>
      <c r="N357" s="109">
        <f>(-1)*(180*_nn1+(-1)^_nn1*ASIN(-(-1)*SIN(Расчет!D374*PI()/180)/(SQRT(_sinfi^2+(_cosfi*COS(Азимут!D357*PI()/180))^2)))*180/PI()+ACOS((_sinfi/(SQRT(_sinfi^2+(_cosfi*COS(Азимут!D357*PI()/180))^2))))*180/PI())</f>
        <v>1.2621634049465627</v>
      </c>
      <c r="O357" s="73">
        <f>(-1)*(180*_nn1+(-1)^_nn1*ASIN(-(-1)*SIN(Расчет!D374*PI()/180)/(SQRT(_sinfi^2+(_cosfi*COS(Азимут!E357*PI()/180))^2)))*180/PI()+ACOS((_sinfi/(SQRT(_sinfi^2+(_cosfi*COS(Азимут!E357*PI()/180))^2))))*180/PI())</f>
        <v>3.1558647717768906</v>
      </c>
      <c r="P357" s="73">
        <f>(-1)*(180*_nn1+(-1)^_nn1*ASIN(-(-1)*SIN(Расчет!D374*PI()/180)/(SQRT(_sinfi^2+(_cosfi*COS(Азимут!F357*PI()/180))^2)))*180/PI()+ACOS((_sinfi/(SQRT(_sinfi^2+(_cosfi*COS(Азимут!F357*PI()/180))^2))))*180/PI())</f>
        <v>4.826530985434232</v>
      </c>
      <c r="Q357" s="73">
        <f>(-1)*(180*_nn1+(-1)^_nn1*ASIN(-(-1)*SIN(Расчет!D374*PI()/180)/(SQRT(_sinfi^2+(_cosfi*COS(Азимут!G357*PI()/180))^2)))*180/PI()+ACOS((_sinfi/(SQRT(_sinfi^2+(_cosfi*COS(Азимут!G357*PI()/180))^2))))*180/PI())</f>
        <v>6.2721003259068482</v>
      </c>
      <c r="R357" s="73">
        <f>(-1)*(180*_nn1+(-1)^_nn1*ASIN(-(-1)*SIN(Расчет!D374*PI()/180)/(SQRT(_sinfi^2+(_cosfi*COS(Азимут!H357*PI()/180))^2)))*180/PI()+ACOS((_sinfi/(SQRT(_sinfi^2+(_cosfi*COS(Азимут!H357*PI()/180))^2))))*180/PI())</f>
        <v>7.4922558268301884</v>
      </c>
      <c r="S357" s="73">
        <f>(-1)*(180*_nn1+(-1)^_nn1*ASIN(-(-1)*SIN(Расчет!D374*PI()/180)/(SQRT(_sinfi^2+(_cosfi*COS(Азимут!I357*PI()/180))^2)))*180/PI()+ACOS((_sinfi/(SQRT(_sinfi^2+(_cosfi*COS(Азимут!I357*PI()/180))^2))))*180/PI())</f>
        <v>8.4877657487656393</v>
      </c>
      <c r="T357" s="73">
        <f>(-1)*(180*_nn1+(-1)^_nn1*ASIN(-(-1)*SIN(Расчет!D374*PI()/180)/(SQRT(_sinfi^2+(_cosfi*COS(Азимут!J357*PI()/180))^2)))*180/PI()+ACOS((_sinfi/(SQRT(_sinfi^2+(_cosfi*COS(Азимут!J357*PI()/180))^2))))*180/PI())</f>
        <v>9.259942472533055</v>
      </c>
      <c r="U357" s="73">
        <f>(-1)*(180*_nn1+(-1)^_nn1*ASIN(-(-1)*SIN(Расчет!D374*PI()/180)/(SQRT(_sinfi^2+(_cosfi*COS(Азимут!K357*PI()/180))^2)))*180/PI()+ACOS((_sinfi/(SQRT(_sinfi^2+(_cosfi*COS(Азимут!K357*PI()/180))^2))))*180/PI())</f>
        <v>9.8102183397268163</v>
      </c>
      <c r="V357" s="73">
        <f>(-1)*(180*_nn1+(-1)^_nn1*ASIN(-(-1)*SIN(Расчет!D374*PI()/180)/(SQRT(_sinfi^2+(_cosfi*COS(Азимут!L357*PI()/180))^2)))*180/PI()+ACOS((_sinfi/(SQRT(_sinfi^2+(_cosfi*COS(Азимут!L357*PI()/180))^2))))*180/PI())</f>
        <v>10.139830495160737</v>
      </c>
      <c r="W357" s="110">
        <f>(-1)*(180*_nn1+(-1)^_nn1*ASIN(-(-1)*SIN(Расчет!D374*PI()/180)/(SQRT(_sinfi^2+(_cosfi*COS(Азимут!M357*PI()/180))^2)))*180/PI()+ACOS((_sinfi/(SQRT(_sinfi^2+(_cosfi*COS(Азимут!M357*PI()/180))^2))))*180/PI())</f>
        <v>10.249604865935879</v>
      </c>
    </row>
    <row r="358" spans="1:23">
      <c r="A358" s="46">
        <f>Расчет!A375</f>
        <v>354</v>
      </c>
      <c r="B358" s="3" t="str">
        <f>Расчет!B375</f>
        <v>Декабрь</v>
      </c>
      <c r="C358" s="31">
        <f>Расчет!C375</f>
        <v>20</v>
      </c>
      <c r="D358" s="116">
        <f>Расчет!U375-Расчет!U375/10</f>
        <v>41.367132404255351</v>
      </c>
      <c r="E358" s="57">
        <f>D358-Расчет!U375/10</f>
        <v>36.770784359338087</v>
      </c>
      <c r="F358" s="57">
        <f>E358-Расчет!U375/10</f>
        <v>32.174436314420824</v>
      </c>
      <c r="G358" s="57">
        <f>F358-Расчет!U375/10</f>
        <v>27.57808826950356</v>
      </c>
      <c r="H358" s="57">
        <f>G358-Расчет!U375/10</f>
        <v>22.981740224586297</v>
      </c>
      <c r="I358" s="57">
        <f>H358-Расчет!U375/10</f>
        <v>18.385392179669033</v>
      </c>
      <c r="J358" s="57">
        <f>I358-Расчет!U375/10</f>
        <v>13.789044134751771</v>
      </c>
      <c r="K358" s="57">
        <f>J358-Расчет!U375/10</f>
        <v>9.1926960898345094</v>
      </c>
      <c r="L358" s="57">
        <f>K358-Расчет!U375/10</f>
        <v>4.5963480449172476</v>
      </c>
      <c r="M358" s="117">
        <f>L358-Расчет!U375/10</f>
        <v>-1.4210854715202004E-14</v>
      </c>
      <c r="N358" s="109">
        <f>(-1)*(180*_nn1+(-1)^_nn1*ASIN(-(-1)*SIN(Расчет!D375*PI()/180)/(SQRT(_sinfi^2+(_cosfi*COS(Азимут!D358*PI()/180))^2)))*180/PI()+ACOS((_sinfi/(SQRT(_sinfi^2+(_cosfi*COS(Азимут!D358*PI()/180))^2))))*180/PI())</f>
        <v>1.2604297199295047</v>
      </c>
      <c r="O358" s="73">
        <f>(-1)*(180*_nn1+(-1)^_nn1*ASIN(-(-1)*SIN(Расчет!D375*PI()/180)/(SQRT(_sinfi^2+(_cosfi*COS(Азимут!E358*PI()/180))^2)))*180/PI()+ACOS((_sinfi/(SQRT(_sinfi^2+(_cosfi*COS(Азимут!E358*PI()/180))^2))))*180/PI())</f>
        <v>3.1525605472767779</v>
      </c>
      <c r="P358" s="73">
        <f>(-1)*(180*_nn1+(-1)^_nn1*ASIN(-(-1)*SIN(Расчет!D375*PI()/180)/(SQRT(_sinfi^2+(_cosfi*COS(Азимут!F358*PI()/180))^2)))*180/PI()+ACOS((_sinfi/(SQRT(_sinfi^2+(_cosfi*COS(Азимут!F358*PI()/180))^2))))*180/PI())</f>
        <v>4.8218344408968505</v>
      </c>
      <c r="Q358" s="73">
        <f>(-1)*(180*_nn1+(-1)^_nn1*ASIN(-(-1)*SIN(Расчет!D375*PI()/180)/(SQRT(_sinfi^2+(_cosfi*COS(Азимут!G358*PI()/180))^2)))*180/PI()+ACOS((_sinfi/(SQRT(_sinfi^2+(_cosfi*COS(Азимут!G358*PI()/180))^2))))*180/PI())</f>
        <v>6.2661978262392211</v>
      </c>
      <c r="R358" s="73">
        <f>(-1)*(180*_nn1+(-1)^_nn1*ASIN(-(-1)*SIN(Расчет!D375*PI()/180)/(SQRT(_sinfi^2+(_cosfi*COS(Азимут!H358*PI()/180))^2)))*180/PI()+ACOS((_sinfi/(SQRT(_sinfi^2+(_cosfi*COS(Азимут!H358*PI()/180))^2))))*180/PI())</f>
        <v>7.4853369108855645</v>
      </c>
      <c r="S358" s="73">
        <f>(-1)*(180*_nn1+(-1)^_nn1*ASIN(-(-1)*SIN(Расчет!D375*PI()/180)/(SQRT(_sinfi^2+(_cosfi*COS(Азимут!I358*PI()/180))^2)))*180/PI()+ACOS((_sinfi/(SQRT(_sinfi^2+(_cosfi*COS(Азимут!I358*PI()/180))^2))))*180/PI())</f>
        <v>8.4800198968815721</v>
      </c>
      <c r="T358" s="73">
        <f>(-1)*(180*_nn1+(-1)^_nn1*ASIN(-(-1)*SIN(Расчет!D375*PI()/180)/(SQRT(_sinfi^2+(_cosfi*COS(Азимут!J358*PI()/180))^2)))*180/PI()+ACOS((_sinfi/(SQRT(_sinfi^2+(_cosfi*COS(Азимут!J358*PI()/180))^2))))*180/PI())</f>
        <v>9.2515573153697233</v>
      </c>
      <c r="U358" s="73">
        <f>(-1)*(180*_nn1+(-1)^_nn1*ASIN(-(-1)*SIN(Расчет!D375*PI()/180)/(SQRT(_sinfi^2+(_cosfi*COS(Азимут!K358*PI()/180))^2)))*180/PI()+ACOS((_sinfi/(SQRT(_sinfi^2+(_cosfi*COS(Азимут!K358*PI()/180))^2))))*180/PI())</f>
        <v>9.8013789935790783</v>
      </c>
      <c r="V358" s="73">
        <f>(-1)*(180*_nn1+(-1)^_nn1*ASIN(-(-1)*SIN(Расчет!D375*PI()/180)/(SQRT(_sinfi^2+(_cosfi*COS(Азимут!L358*PI()/180))^2)))*180/PI()+ACOS((_sinfi/(SQRT(_sinfi^2+(_cosfi*COS(Азимут!L358*PI()/180))^2))))*180/PI())</f>
        <v>10.130719726014178</v>
      </c>
      <c r="W358" s="110">
        <f>(-1)*(180*_nn1+(-1)^_nn1*ASIN(-(-1)*SIN(Расчет!D375*PI()/180)/(SQRT(_sinfi^2+(_cosfi*COS(Азимут!M358*PI()/180))^2)))*180/PI()+ACOS((_sinfi/(SQRT(_sinfi^2+(_cosfi*COS(Азимут!M358*PI()/180))^2))))*180/PI())</f>
        <v>10.240403814715563</v>
      </c>
    </row>
    <row r="359" spans="1:23">
      <c r="A359" s="46">
        <f>Расчет!A376</f>
        <v>355</v>
      </c>
      <c r="B359" s="3" t="str">
        <f>Расчет!B376</f>
        <v>Декабрь</v>
      </c>
      <c r="C359" s="31">
        <f>Расчет!C376</f>
        <v>21</v>
      </c>
      <c r="D359" s="116">
        <f>Расчет!U376-Расчет!U376/10</f>
        <v>41.363319931887474</v>
      </c>
      <c r="E359" s="57">
        <f>D359-Расчет!U376/10</f>
        <v>36.767395495011087</v>
      </c>
      <c r="F359" s="57">
        <f>E359-Расчет!U376/10</f>
        <v>32.171471058134699</v>
      </c>
      <c r="G359" s="57">
        <f>F359-Расчет!U376/10</f>
        <v>27.575546621258312</v>
      </c>
      <c r="H359" s="57">
        <f>G359-Расчет!U376/10</f>
        <v>22.979622184381924</v>
      </c>
      <c r="I359" s="57">
        <f>H359-Расчет!U376/10</f>
        <v>18.383697747505536</v>
      </c>
      <c r="J359" s="57">
        <f>I359-Расчет!U376/10</f>
        <v>13.78777331062915</v>
      </c>
      <c r="K359" s="57">
        <f>J359-Расчет!U376/10</f>
        <v>9.1918488737527646</v>
      </c>
      <c r="L359" s="57">
        <f>K359-Расчет!U376/10</f>
        <v>4.5959244368763787</v>
      </c>
      <c r="M359" s="117">
        <f>L359-Расчет!U376/10</f>
        <v>-7.1054273576010019E-15</v>
      </c>
      <c r="N359" s="109">
        <f>(-1)*(180*_nn1+(-1)^_nn1*ASIN(-(-1)*SIN(Расчет!D376*PI()/180)/(SQRT(_sinfi^2+(_cosfi*COS(Азимут!D359*PI()/180))^2)))*180/PI()+ACOS((_sinfi/(SQRT(_sinfi^2+(_cosfi*COS(Азимут!D359*PI()/180))^2))))*180/PI())</f>
        <v>1.2600829352887501</v>
      </c>
      <c r="O359" s="73">
        <f>(-1)*(180*_nn1+(-1)^_nn1*ASIN(-(-1)*SIN(Расчет!D376*PI()/180)/(SQRT(_sinfi^2+(_cosfi*COS(Азимут!E359*PI()/180))^2)))*180/PI()+ACOS((_sinfi/(SQRT(_sinfi^2+(_cosfi*COS(Азимут!E359*PI()/180))^2))))*180/PI())</f>
        <v>3.1518996176152143</v>
      </c>
      <c r="P359" s="73">
        <f>(-1)*(180*_nn1+(-1)^_nn1*ASIN(-(-1)*SIN(Расчет!D376*PI()/180)/(SQRT(_sinfi^2+(_cosfi*COS(Азимут!F359*PI()/180))^2)))*180/PI()+ACOS((_sinfi/(SQRT(_sinfi^2+(_cosfi*COS(Азимут!F359*PI()/180))^2))))*180/PI())</f>
        <v>4.8208950171097058</v>
      </c>
      <c r="Q359" s="73">
        <f>(-1)*(180*_nn1+(-1)^_nn1*ASIN(-(-1)*SIN(Расчет!D376*PI()/180)/(SQRT(_sinfi^2+(_cosfi*COS(Азимут!G359*PI()/180))^2)))*180/PI()+ACOS((_sinfi/(SQRT(_sinfi^2+(_cosfi*COS(Азимут!G359*PI()/180))^2))))*180/PI())</f>
        <v>6.2650171861945978</v>
      </c>
      <c r="R359" s="73">
        <f>(-1)*(180*_nn1+(-1)^_nn1*ASIN(-(-1)*SIN(Расчет!D376*PI()/180)/(SQRT(_sinfi^2+(_cosfi*COS(Азимут!H359*PI()/180))^2)))*180/PI()+ACOS((_sinfi/(SQRT(_sinfi^2+(_cosfi*COS(Азимут!H359*PI()/180))^2))))*180/PI())</f>
        <v>7.4839529661728363</v>
      </c>
      <c r="S359" s="73">
        <f>(-1)*(180*_nn1+(-1)^_nn1*ASIN(-(-1)*SIN(Расчет!D376*PI()/180)/(SQRT(_sinfi^2+(_cosfi*COS(Азимут!I359*PI()/180))^2)))*180/PI()+ACOS((_sinfi/(SQRT(_sinfi^2+(_cosfi*COS(Азимут!I359*PI()/180))^2))))*180/PI())</f>
        <v>8.4784705470329982</v>
      </c>
      <c r="T359" s="73">
        <f>(-1)*(180*_nn1+(-1)^_nn1*ASIN(-(-1)*SIN(Расчет!D376*PI()/180)/(SQRT(_sinfi^2+(_cosfi*COS(Азимут!J359*PI()/180))^2)))*180/PI()+ACOS((_sinfi/(SQRT(_sinfi^2+(_cosfi*COS(Азимут!J359*PI()/180))^2))))*180/PI())</f>
        <v>9.2498800900524429</v>
      </c>
      <c r="U359" s="73">
        <f>(-1)*(180*_nn1+(-1)^_nn1*ASIN(-(-1)*SIN(Расчет!D376*PI()/180)/(SQRT(_sinfi^2+(_cosfi*COS(Азимут!K359*PI()/180))^2)))*180/PI()+ACOS((_sinfi/(SQRT(_sinfi^2+(_cosfi*COS(Азимут!K359*PI()/180))^2))))*180/PI())</f>
        <v>9.7996109198529666</v>
      </c>
      <c r="V359" s="73">
        <f>(-1)*(180*_nn1+(-1)^_nn1*ASIN(-(-1)*SIN(Расчет!D376*PI()/180)/(SQRT(_sinfi^2+(_cosfi*COS(Азимут!L359*PI()/180))^2)))*180/PI()+ACOS((_sinfi/(SQRT(_sinfi^2+(_cosfi*COS(Азимут!L359*PI()/180))^2))))*180/PI())</f>
        <v>10.128897361174126</v>
      </c>
      <c r="W359" s="110">
        <f>(-1)*(180*_nn1+(-1)^_nn1*ASIN(-(-1)*SIN(Расчет!D376*PI()/180)/(SQRT(_sinfi^2+(_cosfi*COS(Азимут!M359*PI()/180))^2)))*180/PI()+ACOS((_sinfi/(SQRT(_sinfi^2+(_cosfi*COS(Азимут!M359*PI()/180))^2))))*180/PI())</f>
        <v>10.238563391262772</v>
      </c>
    </row>
    <row r="360" spans="1:23">
      <c r="A360" s="46">
        <f>Расчет!A377</f>
        <v>356</v>
      </c>
      <c r="B360" s="3" t="str">
        <f>Расчет!B377</f>
        <v>Декабрь</v>
      </c>
      <c r="C360" s="31">
        <f>Расчет!C377</f>
        <v>22</v>
      </c>
      <c r="D360" s="116">
        <f>Расчет!U377-Расчет!U377/10</f>
        <v>41.374756249107357</v>
      </c>
      <c r="E360" s="57">
        <f>D360-Расчет!U377/10</f>
        <v>36.777561110317649</v>
      </c>
      <c r="F360" s="57">
        <f>E360-Расчет!U377/10</f>
        <v>32.180365971527941</v>
      </c>
      <c r="G360" s="57">
        <f>F360-Расчет!U377/10</f>
        <v>27.583170832738233</v>
      </c>
      <c r="H360" s="57">
        <f>G360-Расчет!U377/10</f>
        <v>22.985975693948525</v>
      </c>
      <c r="I360" s="57">
        <f>H360-Расчет!U377/10</f>
        <v>18.388780555158817</v>
      </c>
      <c r="J360" s="57">
        <f>I360-Расчет!U377/10</f>
        <v>13.791585416369111</v>
      </c>
      <c r="K360" s="57">
        <f>J360-Расчет!U377/10</f>
        <v>9.1943902775794051</v>
      </c>
      <c r="L360" s="57">
        <f>K360-Расчет!U377/10</f>
        <v>4.597195138789699</v>
      </c>
      <c r="M360" s="117">
        <f>L360-Расчет!U377/10</f>
        <v>-7.1054273576010019E-15</v>
      </c>
      <c r="N360" s="109">
        <f>(-1)*(180*_nn1+(-1)^_nn1*ASIN(-(-1)*SIN(Расчет!D377*PI()/180)/(SQRT(_sinfi^2+(_cosfi*COS(Азимут!D360*PI()/180))^2)))*180/PI()+ACOS((_sinfi/(SQRT(_sinfi^2+(_cosfi*COS(Азимут!D360*PI()/180))^2))))*180/PI())</f>
        <v>1.2611232415717382</v>
      </c>
      <c r="O360" s="73">
        <f>(-1)*(180*_nn1+(-1)^_nn1*ASIN(-(-1)*SIN(Расчет!D377*PI()/180)/(SQRT(_sinfi^2+(_cosfi*COS(Азимут!E360*PI()/180))^2)))*180/PI()+ACOS((_sinfi/(SQRT(_sinfi^2+(_cosfi*COS(Азимут!E360*PI()/180))^2))))*180/PI())</f>
        <v>3.1538823218338905</v>
      </c>
      <c r="P360" s="73">
        <f>(-1)*(180*_nn1+(-1)^_nn1*ASIN(-(-1)*SIN(Расчет!D377*PI()/180)/(SQRT(_sinfi^2+(_cosfi*COS(Азимут!F360*PI()/180))^2)))*180/PI()+ACOS((_sinfi/(SQRT(_sinfi^2+(_cosfi*COS(Азимут!F360*PI()/180))^2))))*180/PI())</f>
        <v>4.8237131735843946</v>
      </c>
      <c r="Q360" s="73">
        <f>(-1)*(180*_nn1+(-1)^_nn1*ASIN(-(-1)*SIN(Расчет!D377*PI()/180)/(SQRT(_sinfi^2+(_cosfi*COS(Азимут!G360*PI()/180))^2)))*180/PI()+ACOS((_sinfi/(SQRT(_sinfi^2+(_cosfi*COS(Азимут!G360*PI()/180))^2))))*180/PI())</f>
        <v>6.2685589662077348</v>
      </c>
      <c r="R360" s="73">
        <f>(-1)*(180*_nn1+(-1)^_nn1*ASIN(-(-1)*SIN(Расчет!D377*PI()/180)/(SQRT(_sinfi^2+(_cosfi*COS(Азимут!H360*PI()/180))^2)))*180/PI()+ACOS((_sinfi/(SQRT(_sinfi^2+(_cosfi*COS(Азимут!H360*PI()/180))^2))))*180/PI())</f>
        <v>7.4881046387754964</v>
      </c>
      <c r="S360" s="73">
        <f>(-1)*(180*_nn1+(-1)^_nn1*ASIN(-(-1)*SIN(Расчет!D377*PI()/180)/(SQRT(_sinfi^2+(_cosfi*COS(Азимут!I360*PI()/180))^2)))*180/PI()+ACOS((_sinfi/(SQRT(_sinfi^2+(_cosfi*COS(Азимут!I360*PI()/180))^2))))*180/PI())</f>
        <v>8.4831184170933795</v>
      </c>
      <c r="T360" s="73">
        <f>(-1)*(180*_nn1+(-1)^_nn1*ASIN(-(-1)*SIN(Расчет!D377*PI()/180)/(SQRT(_sinfi^2+(_cosfi*COS(Азимут!J360*PI()/180))^2)))*180/PI()+ACOS((_sinfi/(SQRT(_sinfi^2+(_cosfi*COS(Азимут!J360*PI()/180))^2))))*180/PI())</f>
        <v>9.2549115721047883</v>
      </c>
      <c r="U360" s="73">
        <f>(-1)*(180*_nn1+(-1)^_nn1*ASIN(-(-1)*SIN(Расчет!D377*PI()/180)/(SQRT(_sinfi^2+(_cosfi*COS(Азимут!K360*PI()/180))^2)))*180/PI()+ACOS((_sinfi/(SQRT(_sinfi^2+(_cosfi*COS(Азимут!K360*PI()/180))^2))))*180/PI())</f>
        <v>9.8049149365188555</v>
      </c>
      <c r="V360" s="73">
        <f>(-1)*(180*_nn1+(-1)^_nn1*ASIN(-(-1)*SIN(Расчет!D377*PI()/180)/(SQRT(_sinfi^2+(_cosfi*COS(Азимут!L360*PI()/180))^2)))*180/PI()+ACOS((_sinfi/(SQRT(_sinfi^2+(_cosfi*COS(Азимут!L360*PI()/180))^2))))*180/PI())</f>
        <v>10.134364244667182</v>
      </c>
      <c r="W360" s="110">
        <f>(-1)*(180*_nn1+(-1)^_nn1*ASIN(-(-1)*SIN(Расчет!D377*PI()/180)/(SQRT(_sinfi^2+(_cosfi*COS(Азимут!M360*PI()/180))^2)))*180/PI()+ACOS((_sinfi/(SQRT(_sinfi^2+(_cosfi*COS(Азимут!M360*PI()/180))^2))))*180/PI())</f>
        <v>10.244084448395739</v>
      </c>
    </row>
    <row r="361" spans="1:23">
      <c r="A361" s="46">
        <f>Расчет!A378</f>
        <v>357</v>
      </c>
      <c r="B361" s="3" t="str">
        <f>Расчет!B378</f>
        <v>Декабрь</v>
      </c>
      <c r="C361" s="31">
        <f>Расчет!C378</f>
        <v>23</v>
      </c>
      <c r="D361" s="116">
        <f>Расчет!U378-Расчет!U378/10</f>
        <v>41.401428167888348</v>
      </c>
      <c r="E361" s="57">
        <f>D361-Расчет!U378/10</f>
        <v>36.80126948256742</v>
      </c>
      <c r="F361" s="57">
        <f>E361-Расчет!U378/10</f>
        <v>32.201110797246493</v>
      </c>
      <c r="G361" s="57">
        <f>F361-Расчет!U378/10</f>
        <v>27.600952111925565</v>
      </c>
      <c r="H361" s="57">
        <f>G361-Расчет!U378/10</f>
        <v>23.000793426604638</v>
      </c>
      <c r="I361" s="57">
        <f>H361-Расчет!U378/10</f>
        <v>18.40063474128371</v>
      </c>
      <c r="J361" s="57">
        <f>I361-Расчет!U378/10</f>
        <v>13.800476055962783</v>
      </c>
      <c r="K361" s="57">
        <f>J361-Расчет!U378/10</f>
        <v>9.2003173706418551</v>
      </c>
      <c r="L361" s="57">
        <f>K361-Расчет!U378/10</f>
        <v>4.6001586853209275</v>
      </c>
      <c r="M361" s="117">
        <f>L361-Расчет!U378/10</f>
        <v>0</v>
      </c>
      <c r="N361" s="109">
        <f>(-1)*(180*_nn1+(-1)^_nn1*ASIN(-(-1)*SIN(Расчет!D378*PI()/180)/(SQRT(_sinfi^2+(_cosfi*COS(Азимут!D361*PI()/180))^2)))*180/PI()+ACOS((_sinfi/(SQRT(_sinfi^2+(_cosfi*COS(Азимут!D361*PI()/180))^2))))*180/PI())</f>
        <v>1.2635500671748616</v>
      </c>
      <c r="O361" s="73">
        <f>(-1)*(180*_nn1+(-1)^_nn1*ASIN(-(-1)*SIN(Расчет!D378*PI()/180)/(SQRT(_sinfi^2+(_cosfi*COS(Азимут!E361*PI()/180))^2)))*180/PI()+ACOS((_sinfi/(SQRT(_sinfi^2+(_cosfi*COS(Азимут!E361*PI()/180))^2))))*180/PI())</f>
        <v>3.1585076428964953</v>
      </c>
      <c r="P361" s="73">
        <f>(-1)*(180*_nn1+(-1)^_nn1*ASIN(-(-1)*SIN(Расчет!D378*PI()/180)/(SQRT(_sinfi^2+(_cosfi*COS(Азимут!F361*PI()/180))^2)))*180/PI()+ACOS((_sinfi/(SQRT(_sinfi^2+(_cosfi*COS(Азимут!F361*PI()/180))^2))))*180/PI())</f>
        <v>4.8302875319279508</v>
      </c>
      <c r="Q361" s="73">
        <f>(-1)*(180*_nn1+(-1)^_nn1*ASIN(-(-1)*SIN(Расчет!D378*PI()/180)/(SQRT(_sinfi^2+(_cosfi*COS(Азимут!G361*PI()/180))^2)))*180/PI()+ACOS((_sinfi/(SQRT(_sinfi^2+(_cosfi*COS(Азимут!G361*PI()/180))^2))))*180/PI())</f>
        <v>6.2768214851668063</v>
      </c>
      <c r="R361" s="73">
        <f>(-1)*(180*_nn1+(-1)^_nn1*ASIN(-(-1)*SIN(Расчет!D378*PI()/180)/(SQRT(_sinfi^2+(_cosfi*COS(Азимут!H361*PI()/180))^2)))*180/PI()+ACOS((_sinfi/(SQRT(_sinfi^2+(_cosfi*COS(Азимут!H361*PI()/180))^2))))*180/PI())</f>
        <v>7.4977899906784558</v>
      </c>
      <c r="S361" s="73">
        <f>(-1)*(180*_nn1+(-1)^_nn1*ASIN(-(-1)*SIN(Расчет!D378*PI()/180)/(SQRT(_sinfi^2+(_cosfi*COS(Азимут!I361*PI()/180))^2)))*180/PI()+ACOS((_sinfi/(SQRT(_sinfi^2+(_cosfi*COS(Азимут!I361*PI()/180))^2))))*180/PI())</f>
        <v>8.4939613537136154</v>
      </c>
      <c r="T361" s="73">
        <f>(-1)*(180*_nn1+(-1)^_nn1*ASIN(-(-1)*SIN(Расчет!D378*PI()/180)/(SQRT(_sinfi^2+(_cosfi*COS(Азимут!J361*PI()/180))^2)))*180/PI()+ACOS((_sinfi/(SQRT(_sinfi^2+(_cosfi*COS(Азимут!J361*PI()/180))^2))))*180/PI())</f>
        <v>9.2666494352545214</v>
      </c>
      <c r="U361" s="73">
        <f>(-1)*(180*_nn1+(-1)^_nn1*ASIN(-(-1)*SIN(Расчет!D378*PI()/180)/(SQRT(_sinfi^2+(_cosfi*COS(Азимут!K361*PI()/180))^2)))*180/PI()+ACOS((_sinfi/(SQRT(_sinfi^2+(_cosfi*COS(Азимут!K361*PI()/180))^2))))*180/PI())</f>
        <v>9.8172885899832636</v>
      </c>
      <c r="V361" s="73">
        <f>(-1)*(180*_nn1+(-1)^_nn1*ASIN(-(-1)*SIN(Расчет!D378*PI()/180)/(SQRT(_sinfi^2+(_cosfi*COS(Азимут!L361*PI()/180))^2)))*180/PI()+ACOS((_sinfi/(SQRT(_sinfi^2+(_cosfi*COS(Азимут!L361*PI()/180))^2))))*180/PI())</f>
        <v>10.147117844741871</v>
      </c>
      <c r="W361" s="110">
        <f>(-1)*(180*_nn1+(-1)^_nn1*ASIN(-(-1)*SIN(Расчет!D378*PI()/180)/(SQRT(_sinfi^2+(_cosfi*COS(Азимут!M361*PI()/180))^2)))*180/PI()+ACOS((_sinfi/(SQRT(_sinfi^2+(_cosfi*COS(Азимут!M361*PI()/180))^2))))*180/PI())</f>
        <v>10.25696442799233</v>
      </c>
    </row>
    <row r="362" spans="1:23">
      <c r="A362" s="46">
        <f>Расчет!A379</f>
        <v>358</v>
      </c>
      <c r="B362" s="3" t="str">
        <f>Расчет!B379</f>
        <v>Декабрь</v>
      </c>
      <c r="C362" s="31">
        <f>Расчет!C379</f>
        <v>24</v>
      </c>
      <c r="D362" s="116">
        <f>Расчет!U379-Расчет!U379/10</f>
        <v>41.443304986528382</v>
      </c>
      <c r="E362" s="57">
        <f>D362-Расчет!U379/10</f>
        <v>36.838493321358563</v>
      </c>
      <c r="F362" s="57">
        <f>E362-Расчет!U379/10</f>
        <v>32.233681656188743</v>
      </c>
      <c r="G362" s="57">
        <f>F362-Расчет!U379/10</f>
        <v>27.628869991018924</v>
      </c>
      <c r="H362" s="57">
        <f>G362-Расчет!U379/10</f>
        <v>23.024058325849104</v>
      </c>
      <c r="I362" s="57">
        <f>H362-Расчет!U379/10</f>
        <v>18.419246660679285</v>
      </c>
      <c r="J362" s="57">
        <f>I362-Расчет!U379/10</f>
        <v>13.814434995509465</v>
      </c>
      <c r="K362" s="57">
        <f>J362-Расчет!U379/10</f>
        <v>9.209623330339646</v>
      </c>
      <c r="L362" s="57">
        <f>K362-Расчет!U379/10</f>
        <v>4.6048116651698257</v>
      </c>
      <c r="M362" s="117">
        <f>L362-Расчет!U379/10</f>
        <v>0</v>
      </c>
      <c r="N362" s="109">
        <f>(-1)*(180*_nn1+(-1)^_nn1*ASIN(-(-1)*SIN(Расчет!D379*PI()/180)/(SQRT(_sinfi^2+(_cosfi*COS(Азимут!D362*PI()/180))^2)))*180/PI()+ACOS((_sinfi/(SQRT(_sinfi^2+(_cosfi*COS(Азимут!D362*PI()/180))^2))))*180/PI())</f>
        <v>1.267362078805661</v>
      </c>
      <c r="O362" s="73">
        <f>(-1)*(180*_nn1+(-1)^_nn1*ASIN(-(-1)*SIN(Расчет!D379*PI()/180)/(SQRT(_sinfi^2+(_cosfi*COS(Азимут!E362*PI()/180))^2)))*180/PI()+ACOS((_sinfi/(SQRT(_sinfi^2+(_cosfi*COS(Азимут!E362*PI()/180))^2))))*180/PI())</f>
        <v>3.1657732087511192</v>
      </c>
      <c r="P362" s="73">
        <f>(-1)*(180*_nn1+(-1)^_nn1*ASIN(-(-1)*SIN(Расчет!D379*PI()/180)/(SQRT(_sinfi^2+(_cosfi*COS(Азимут!F362*PI()/180))^2)))*180/PI()+ACOS((_sinfi/(SQRT(_sinfi^2+(_cosfi*COS(Азимут!F362*PI()/180))^2))))*180/PI())</f>
        <v>4.8406148775432598</v>
      </c>
      <c r="Q362" s="73">
        <f>(-1)*(180*_nn1+(-1)^_nn1*ASIN(-(-1)*SIN(Расчет!D379*PI()/180)/(SQRT(_sinfi^2+(_cosfi*COS(Азимут!G362*PI()/180))^2)))*180/PI()+ACOS((_sinfi/(SQRT(_sinfi^2+(_cosfi*COS(Азимут!G362*PI()/180))^2))))*180/PI())</f>
        <v>6.2898008227167566</v>
      </c>
      <c r="R362" s="73">
        <f>(-1)*(180*_nn1+(-1)^_nn1*ASIN(-(-1)*SIN(Расчет!D379*PI()/180)/(SQRT(_sinfi^2+(_cosfi*COS(Азимут!H362*PI()/180))^2)))*180/PI()+ACOS((_sinfi/(SQRT(_sinfi^2+(_cosfi*COS(Азимут!H362*PI()/180))^2))))*180/PI())</f>
        <v>7.5130045025951233</v>
      </c>
      <c r="S362" s="73">
        <f>(-1)*(180*_nn1+(-1)^_nn1*ASIN(-(-1)*SIN(Расчет!D379*PI()/180)/(SQRT(_sinfi^2+(_cosfi*COS(Азимут!I362*PI()/180))^2)))*180/PI()+ACOS((_sinfi/(SQRT(_sinfi^2+(_cosfi*COS(Азимут!I362*PI()/180))^2))))*180/PI())</f>
        <v>8.5109943355767257</v>
      </c>
      <c r="T362" s="73">
        <f>(-1)*(180*_nn1+(-1)^_nn1*ASIN(-(-1)*SIN(Расчет!D379*PI()/180)/(SQRT(_sinfi^2+(_cosfi*COS(Азимут!J362*PI()/180))^2)))*180/PI()+ACOS((_sinfi/(SQRT(_sinfi^2+(_cosfi*COS(Азимут!J362*PI()/180))^2))))*180/PI())</f>
        <v>9.285088255014216</v>
      </c>
      <c r="U362" s="73">
        <f>(-1)*(180*_nn1+(-1)^_nn1*ASIN(-(-1)*SIN(Расчет!D379*PI()/180)/(SQRT(_sinfi^2+(_cosfi*COS(Азимут!K362*PI()/180))^2)))*180/PI()+ACOS((_sinfi/(SQRT(_sinfi^2+(_cosfi*COS(Азимут!K362*PI()/180))^2))))*180/PI())</f>
        <v>9.8367261588967381</v>
      </c>
      <c r="V362" s="73">
        <f>(-1)*(180*_nn1+(-1)^_nn1*ASIN(-(-1)*SIN(Расчет!D379*PI()/180)/(SQRT(_sinfi^2+(_cosfi*COS(Азимут!L362*PI()/180))^2)))*180/PI()+ACOS((_sinfi/(SQRT(_sinfi^2+(_cosfi*COS(Азимут!L362*PI()/180))^2))))*180/PI())</f>
        <v>10.167152257809732</v>
      </c>
      <c r="W362" s="110">
        <f>(-1)*(180*_nn1+(-1)^_nn1*ASIN(-(-1)*SIN(Расчет!D379*PI()/180)/(SQRT(_sinfi^2+(_cosfi*COS(Азимут!M362*PI()/180))^2)))*180/PI()+ACOS((_sinfi/(SQRT(_sinfi^2+(_cosfi*COS(Азимут!M362*PI()/180))^2))))*180/PI())</f>
        <v>10.277197364975706</v>
      </c>
    </row>
    <row r="363" spans="1:23">
      <c r="A363" s="46">
        <f>Расчет!A380</f>
        <v>359</v>
      </c>
      <c r="B363" s="3" t="str">
        <f>Расчет!B380</f>
        <v>Декабрь</v>
      </c>
      <c r="C363" s="31">
        <f>Расчет!C380</f>
        <v>25</v>
      </c>
      <c r="D363" s="116">
        <f>Расчет!U380-Расчет!U380/10</f>
        <v>41.500338657611138</v>
      </c>
      <c r="E363" s="57">
        <f>D363-Расчет!U380/10</f>
        <v>36.889189917876564</v>
      </c>
      <c r="F363" s="57">
        <f>E363-Расчет!U380/10</f>
        <v>32.27804117814199</v>
      </c>
      <c r="G363" s="57">
        <f>F363-Расчет!U380/10</f>
        <v>27.66689243840742</v>
      </c>
      <c r="H363" s="57">
        <f>G363-Расчет!U380/10</f>
        <v>23.055743698672849</v>
      </c>
      <c r="I363" s="57">
        <f>H363-Расчет!U380/10</f>
        <v>18.444594958938278</v>
      </c>
      <c r="J363" s="57">
        <f>I363-Расчет!U380/10</f>
        <v>13.833446219203708</v>
      </c>
      <c r="K363" s="57">
        <f>J363-Расчет!U380/10</f>
        <v>9.2222974794691375</v>
      </c>
      <c r="L363" s="57">
        <f>K363-Расчет!U380/10</f>
        <v>4.6111487397345661</v>
      </c>
      <c r="M363" s="117">
        <f>L363-Расчет!U380/10</f>
        <v>0</v>
      </c>
      <c r="N363" s="109">
        <f>(-1)*(180*_nn1+(-1)^_nn1*ASIN(-(-1)*SIN(Расчет!D380*PI()/180)/(SQRT(_sinfi^2+(_cosfi*COS(Азимут!D363*PI()/180))^2)))*180/PI()+ACOS((_sinfi/(SQRT(_sinfi^2+(_cosfi*COS(Азимут!D363*PI()/180))^2))))*180/PI())</f>
        <v>1.2725571825595239</v>
      </c>
      <c r="O363" s="73">
        <f>(-1)*(180*_nn1+(-1)^_nn1*ASIN(-(-1)*SIN(Расчет!D380*PI()/180)/(SQRT(_sinfi^2+(_cosfi*COS(Азимут!E363*PI()/180))^2)))*180/PI()+ACOS((_sinfi/(SQRT(_sinfi^2+(_cosfi*COS(Азимут!E363*PI()/180))^2))))*180/PI())</f>
        <v>3.1756752948068652</v>
      </c>
      <c r="P363" s="73">
        <f>(-1)*(180*_nn1+(-1)^_nn1*ASIN(-(-1)*SIN(Расчет!D380*PI()/180)/(SQRT(_sinfi^2+(_cosfi*COS(Азимут!F363*PI()/180))^2)))*180/PI()+ACOS((_sinfi/(SQRT(_sinfi^2+(_cosfi*COS(Азимут!F363*PI()/180))^2))))*180/PI())</f>
        <v>4.8546901635913855</v>
      </c>
      <c r="Q363" s="73">
        <f>(-1)*(180*_nn1+(-1)^_nn1*ASIN(-(-1)*SIN(Расчет!D380*PI()/180)/(SQRT(_sinfi^2+(_cosfi*COS(Азимут!G363*PI()/180))^2)))*180/PI()+ACOS((_sinfi/(SQRT(_sinfi^2+(_cosfi*COS(Азимут!G363*PI()/180))^2))))*180/PI())</f>
        <v>6.3074908246240398</v>
      </c>
      <c r="R363" s="73">
        <f>(-1)*(180*_nn1+(-1)^_nn1*ASIN(-(-1)*SIN(Расчет!D380*PI()/180)/(SQRT(_sinfi^2+(_cosfi*COS(Азимут!H363*PI()/180))^2)))*180/PI()+ACOS((_sinfi/(SQRT(_sinfi^2+(_cosfi*COS(Азимут!H363*PI()/180))^2))))*180/PI())</f>
        <v>7.5337410805529146</v>
      </c>
      <c r="S363" s="73">
        <f>(-1)*(180*_nn1+(-1)^_nn1*ASIN(-(-1)*SIN(Расчет!D380*PI()/180)/(SQRT(_sinfi^2+(_cosfi*COS(Азимут!I363*PI()/180))^2)))*180/PI()+ACOS((_sinfi/(SQRT(_sinfi^2+(_cosfi*COS(Азимут!I363*PI()/180))^2))))*180/PI())</f>
        <v>8.5342094809782054</v>
      </c>
      <c r="T363" s="73">
        <f>(-1)*(180*_nn1+(-1)^_nn1*ASIN(-(-1)*SIN(Расчет!D380*PI()/180)/(SQRT(_sinfi^2+(_cosfi*COS(Азимут!J363*PI()/180))^2)))*180/PI()+ACOS((_sinfi/(SQRT(_sinfi^2+(_cosfi*COS(Азимут!J363*PI()/180))^2))))*180/PI())</f>
        <v>9.3102195170203856</v>
      </c>
      <c r="U363" s="73">
        <f>(-1)*(180*_nn1+(-1)^_nn1*ASIN(-(-1)*SIN(Расчет!D380*PI()/180)/(SQRT(_sinfi^2+(_cosfi*COS(Азимут!K363*PI()/180))^2)))*180/PI()+ACOS((_sinfi/(SQRT(_sinfi^2+(_cosfi*COS(Азимут!K363*PI()/180))^2))))*180/PI())</f>
        <v>9.8632186630229057</v>
      </c>
      <c r="V363" s="73">
        <f>(-1)*(180*_nn1+(-1)^_nn1*ASIN(-(-1)*SIN(Расчет!D380*PI()/180)/(SQRT(_sinfi^2+(_cosfi*COS(Азимут!L363*PI()/180))^2)))*180/PI()+ACOS((_sinfi/(SQRT(_sinfi^2+(_cosfi*COS(Азимут!L363*PI()/180))^2))))*180/PI())</f>
        <v>10.194458217625993</v>
      </c>
      <c r="W363" s="110">
        <f>(-1)*(180*_nn1+(-1)^_nn1*ASIN(-(-1)*SIN(Расчет!D380*PI()/180)/(SQRT(_sinfi^2+(_cosfi*COS(Азимут!M363*PI()/180))^2)))*180/PI()+ACOS((_sinfi/(SQRT(_sinfi^2+(_cosfi*COS(Азимут!M363*PI()/180))^2))))*180/PI())</f>
        <v>10.30477389659751</v>
      </c>
    </row>
    <row r="364" spans="1:23">
      <c r="A364" s="46">
        <f>Расчет!A381</f>
        <v>360</v>
      </c>
      <c r="B364" s="3" t="str">
        <f>Расчет!B381</f>
        <v>Декабрь</v>
      </c>
      <c r="C364" s="31">
        <f>Расчет!C381</f>
        <v>26</v>
      </c>
      <c r="D364" s="116">
        <f>Расчет!U381-Расчет!U381/10</f>
        <v>41.572464049384244</v>
      </c>
      <c r="E364" s="57">
        <f>D364-Расчет!U381/10</f>
        <v>36.953301377230439</v>
      </c>
      <c r="F364" s="57">
        <f>E364-Расчет!U381/10</f>
        <v>32.334138705076633</v>
      </c>
      <c r="G364" s="57">
        <f>F364-Расчет!U381/10</f>
        <v>27.714976032922827</v>
      </c>
      <c r="H364" s="57">
        <f>G364-Расчет!U381/10</f>
        <v>23.095813360769021</v>
      </c>
      <c r="I364" s="57">
        <f>H364-Расчет!U381/10</f>
        <v>18.476650688615216</v>
      </c>
      <c r="J364" s="57">
        <f>I364-Расчет!U381/10</f>
        <v>13.85748801646141</v>
      </c>
      <c r="K364" s="57">
        <f>J364-Расчет!U381/10</f>
        <v>9.2383253443076043</v>
      </c>
      <c r="L364" s="57">
        <f>K364-Расчет!U381/10</f>
        <v>4.6191626721537995</v>
      </c>
      <c r="M364" s="117">
        <f>L364-Расчет!U381/10</f>
        <v>0</v>
      </c>
      <c r="N364" s="109">
        <f>(-1)*(180*_nn1+(-1)^_nn1*ASIN(-(-1)*SIN(Расчет!D381*PI()/180)/(SQRT(_sinfi^2+(_cosfi*COS(Азимут!D364*PI()/180))^2)))*180/PI()+ACOS((_sinfi/(SQRT(_sinfi^2+(_cosfi*COS(Азимут!D364*PI()/180))^2))))*180/PI())</f>
        <v>1.2791325256085315</v>
      </c>
      <c r="O364" s="73">
        <f>(-1)*(180*_nn1+(-1)^_nn1*ASIN(-(-1)*SIN(Расчет!D381*PI()/180)/(SQRT(_sinfi^2+(_cosfi*COS(Азимут!E364*PI()/180))^2)))*180/PI()+ACOS((_sinfi/(SQRT(_sinfi^2+(_cosfi*COS(Азимут!E364*PI()/180))^2))))*180/PI())</f>
        <v>3.1882088278152594</v>
      </c>
      <c r="P364" s="73">
        <f>(-1)*(180*_nn1+(-1)^_nn1*ASIN(-(-1)*SIN(Расчет!D381*PI()/180)/(SQRT(_sinfi^2+(_cosfi*COS(Азимут!F364*PI()/180))^2)))*180/PI()+ACOS((_sinfi/(SQRT(_sinfi^2+(_cosfi*COS(Азимут!F364*PI()/180))^2))))*180/PI())</f>
        <v>4.8725065172001791</v>
      </c>
      <c r="Q364" s="73">
        <f>(-1)*(180*_nn1+(-1)^_nn1*ASIN(-(-1)*SIN(Расчет!D381*PI()/180)/(SQRT(_sinfi^2+(_cosfi*COS(Азимут!G364*PI()/180))^2)))*180/PI()+ACOS((_sinfi/(SQRT(_sinfi^2+(_cosfi*COS(Азимут!G364*PI()/180))^2))))*180/PI())</f>
        <v>6.3298831111824825</v>
      </c>
      <c r="R364" s="73">
        <f>(-1)*(180*_nn1+(-1)^_nn1*ASIN(-(-1)*SIN(Расчет!D381*PI()/180)/(SQRT(_sinfi^2+(_cosfi*COS(Азимут!H364*PI()/180))^2)))*180/PI()+ACOS((_sinfi/(SQRT(_sinfi^2+(_cosfi*COS(Азимут!H364*PI()/180))^2))))*180/PI())</f>
        <v>7.5599900662118102</v>
      </c>
      <c r="S364" s="73">
        <f>(-1)*(180*_nn1+(-1)^_nn1*ASIN(-(-1)*SIN(Расчет!D381*PI()/180)/(SQRT(_sinfi^2+(_cosfi*COS(Азимут!I364*PI()/180))^2)))*180/PI()+ACOS((_sinfi/(SQRT(_sinfi^2+(_cosfi*COS(Азимут!I364*PI()/180))^2))))*180/PI())</f>
        <v>8.5635960597025473</v>
      </c>
      <c r="T364" s="73">
        <f>(-1)*(180*_nn1+(-1)^_nn1*ASIN(-(-1)*SIN(Расчет!D381*PI()/180)/(SQRT(_sinfi^2+(_cosfi*COS(Азимут!J364*PI()/180))^2)))*180/PI()+ACOS((_sinfi/(SQRT(_sinfi^2+(_cosfi*COS(Азимут!J364*PI()/180))^2))))*180/PI())</f>
        <v>9.3420316300981767</v>
      </c>
      <c r="U364" s="73">
        <f>(-1)*(180*_nn1+(-1)^_nn1*ASIN(-(-1)*SIN(Расчет!D381*PI()/180)/(SQRT(_sinfi^2+(_cosfi*COS(Азимут!K364*PI()/180))^2)))*180/PI()+ACOS((_sinfi/(SQRT(_sinfi^2+(_cosfi*COS(Азимут!K364*PI()/180))^2))))*180/PI())</f>
        <v>9.896753877131232</v>
      </c>
      <c r="V364" s="73">
        <f>(-1)*(180*_nn1+(-1)^_nn1*ASIN(-(-1)*SIN(Расчет!D381*PI()/180)/(SQRT(_sinfi^2+(_cosfi*COS(Азимут!L364*PI()/180))^2)))*180/PI()+ACOS((_sinfi/(SQRT(_sinfi^2+(_cosfi*COS(Азимут!L364*PI()/180))^2))))*180/PI())</f>
        <v>10.229023109669953</v>
      </c>
      <c r="W364" s="110">
        <f>(-1)*(180*_nn1+(-1)^_nn1*ASIN(-(-1)*SIN(Расчет!D381*PI()/180)/(SQRT(_sinfi^2+(_cosfi*COS(Азимут!M364*PI()/180))^2)))*180/PI()+ACOS((_sinfi/(SQRT(_sinfi^2+(_cosfi*COS(Азимут!M364*PI()/180))^2))))*180/PI())</f>
        <v>10.339681276979178</v>
      </c>
    </row>
    <row r="365" spans="1:23">
      <c r="A365" s="46">
        <f>Расчет!A382</f>
        <v>361</v>
      </c>
      <c r="B365" s="3" t="str">
        <f>Расчет!B382</f>
        <v>Декабрь</v>
      </c>
      <c r="C365" s="31">
        <f>Расчет!C382</f>
        <v>27</v>
      </c>
      <c r="D365" s="116">
        <f>Расчет!U382-Расчет!U382/10</f>
        <v>41.659599297205801</v>
      </c>
      <c r="E365" s="57">
        <f>D365-Расчет!U382/10</f>
        <v>37.030754930849604</v>
      </c>
      <c r="F365" s="57">
        <f>E365-Расчет!U382/10</f>
        <v>32.401910564493406</v>
      </c>
      <c r="G365" s="57">
        <f>F365-Расчет!U382/10</f>
        <v>27.773066198137208</v>
      </c>
      <c r="H365" s="57">
        <f>G365-Расчет!U382/10</f>
        <v>23.14422183178101</v>
      </c>
      <c r="I365" s="57">
        <f>H365-Расчет!U382/10</f>
        <v>18.515377465424812</v>
      </c>
      <c r="J365" s="57">
        <f>I365-Расчет!U382/10</f>
        <v>13.886533099068613</v>
      </c>
      <c r="K365" s="57">
        <f>J365-Расчет!U382/10</f>
        <v>9.2576887327124133</v>
      </c>
      <c r="L365" s="57">
        <f>K365-Расчет!U382/10</f>
        <v>4.6288443663562138</v>
      </c>
      <c r="M365" s="117">
        <f>L365-Расчет!U382/10</f>
        <v>1.4210854715202004E-14</v>
      </c>
      <c r="N365" s="109">
        <f>(-1)*(180*_nn1+(-1)^_nn1*ASIN(-(-1)*SIN(Расчет!D382*PI()/180)/(SQRT(_sinfi^2+(_cosfi*COS(Азимут!D365*PI()/180))^2)))*180/PI()+ACOS((_sinfi/(SQRT(_sinfi^2+(_cosfi*COS(Азимут!D365*PI()/180))^2))))*180/PI())</f>
        <v>1.2870844984985297</v>
      </c>
      <c r="O365" s="73">
        <f>(-1)*(180*_nn1+(-1)^_nn1*ASIN(-(-1)*SIN(Расчет!D382*PI()/180)/(SQRT(_sinfi^2+(_cosfi*COS(Азимут!E365*PI()/180))^2)))*180/PI()+ACOS((_sinfi/(SQRT(_sinfi^2+(_cosfi*COS(Азимут!E365*PI()/180))^2))))*180/PI())</f>
        <v>3.2033673911441838</v>
      </c>
      <c r="P365" s="73">
        <f>(-1)*(180*_nn1+(-1)^_nn1*ASIN(-(-1)*SIN(Расчет!D382*PI()/180)/(SQRT(_sinfi^2+(_cosfi*COS(Азимут!F365*PI()/180))^2)))*180/PI()+ACOS((_sinfi/(SQRT(_sinfi^2+(_cosfi*COS(Азимут!F365*PI()/180))^2))))*180/PI())</f>
        <v>4.8940552478981658</v>
      </c>
      <c r="Q365" s="73">
        <f>(-1)*(180*_nn1+(-1)^_nn1*ASIN(-(-1)*SIN(Расчет!D382*PI()/180)/(SQRT(_sinfi^2+(_cosfi*COS(Азимут!G365*PI()/180))^2)))*180/PI()+ACOS((_sinfi/(SQRT(_sinfi^2+(_cosfi*COS(Азимут!G365*PI()/180))^2))))*180/PI())</f>
        <v>6.356967088628636</v>
      </c>
      <c r="R365" s="73">
        <f>(-1)*(180*_nn1+(-1)^_nn1*ASIN(-(-1)*SIN(Расчет!D382*PI()/180)/(SQRT(_sinfi^2+(_cosfi*COS(Азимут!H365*PI()/180))^2)))*180/PI()+ACOS((_sinfi/(SQRT(_sinfi^2+(_cosfi*COS(Азимут!H365*PI()/180))^2))))*180/PI())</f>
        <v>7.5917392508737009</v>
      </c>
      <c r="S365" s="73">
        <f>(-1)*(180*_nn1+(-1)^_nn1*ASIN(-(-1)*SIN(Расчет!D382*PI()/180)/(SQRT(_sinfi^2+(_cosfi*COS(Азимут!I365*PI()/180))^2)))*180/PI()+ACOS((_sinfi/(SQRT(_sinfi^2+(_cosfi*COS(Азимут!I365*PI()/180))^2))))*180/PI())</f>
        <v>8.5991405091462809</v>
      </c>
      <c r="T365" s="73">
        <f>(-1)*(180*_nn1+(-1)^_nn1*ASIN(-(-1)*SIN(Расчет!D382*PI()/180)/(SQRT(_sinfi^2+(_cosfi*COS(Азимут!J365*PI()/180))^2)))*180/PI()+ACOS((_sinfi/(SQRT(_sinfi^2+(_cosfi*COS(Азимут!J365*PI()/180))^2))))*180/PI())</f>
        <v>9.3805099439957758</v>
      </c>
      <c r="U365" s="73">
        <f>(-1)*(180*_nn1+(-1)^_nn1*ASIN(-(-1)*SIN(Расчет!D382*PI()/180)/(SQRT(_sinfi^2+(_cosfi*COS(Азимут!K365*PI()/180))^2)))*180/PI()+ACOS((_sinfi/(SQRT(_sinfi^2+(_cosfi*COS(Азимут!K365*PI()/180))^2))))*180/PI())</f>
        <v>9.9373163498560189</v>
      </c>
      <c r="V365" s="73">
        <f>(-1)*(180*_nn1+(-1)^_nn1*ASIN(-(-1)*SIN(Расчет!D382*PI()/180)/(SQRT(_sinfi^2+(_cosfi*COS(Азимут!L365*PI()/180))^2)))*180/PI()+ACOS((_sinfi/(SQRT(_sinfi^2+(_cosfi*COS(Азимут!L365*PI()/180))^2))))*180/PI())</f>
        <v>10.270830990665047</v>
      </c>
      <c r="W365" s="110">
        <f>(-1)*(180*_nn1+(-1)^_nn1*ASIN(-(-1)*SIN(Расчет!D382*PI()/180)/(SQRT(_sinfi^2+(_cosfi*COS(Азимут!M365*PI()/180))^2)))*180/PI()+ACOS((_sinfi/(SQRT(_sinfi^2+(_cosfi*COS(Азимут!M365*PI()/180))^2))))*180/PI())</f>
        <v>10.381903396849594</v>
      </c>
    </row>
    <row r="366" spans="1:23">
      <c r="A366" s="46">
        <f>Расчет!A383</f>
        <v>362</v>
      </c>
      <c r="B366" s="3" t="str">
        <f>Расчет!B383</f>
        <v>Декабрь</v>
      </c>
      <c r="C366" s="31">
        <f>Расчет!C383</f>
        <v>28</v>
      </c>
      <c r="D366" s="116">
        <f>Расчет!U383-Расчет!U383/10</f>
        <v>41.761646240605245</v>
      </c>
      <c r="E366" s="57">
        <f>D366-Расчет!U383/10</f>
        <v>37.121463324982443</v>
      </c>
      <c r="F366" s="57">
        <f>E366-Расчет!U383/10</f>
        <v>32.481280409359641</v>
      </c>
      <c r="G366" s="57">
        <f>F366-Расчет!U383/10</f>
        <v>27.841097493736836</v>
      </c>
      <c r="H366" s="57">
        <f>G366-Расчет!U383/10</f>
        <v>23.20091457811403</v>
      </c>
      <c r="I366" s="57">
        <f>H366-Расчет!U383/10</f>
        <v>18.560731662491225</v>
      </c>
      <c r="J366" s="57">
        <f>I366-Расчет!U383/10</f>
        <v>13.92054874686842</v>
      </c>
      <c r="K366" s="57">
        <f>J366-Расчет!U383/10</f>
        <v>9.2803658312456143</v>
      </c>
      <c r="L366" s="57">
        <f>K366-Расчет!U383/10</f>
        <v>4.6401829156228098</v>
      </c>
      <c r="M366" s="117">
        <f>L366-Расчет!U383/10</f>
        <v>0</v>
      </c>
      <c r="N366" s="109">
        <f>(-1)*(180*_nn1+(-1)^_nn1*ASIN(-(-1)*SIN(Расчет!D383*PI()/180)/(SQRT(_sinfi^2+(_cosfi*COS(Азимут!D366*PI()/180))^2)))*180/PI()+ACOS((_sinfi/(SQRT(_sinfi^2+(_cosfi*COS(Азимут!D366*PI()/180))^2))))*180/PI())</f>
        <v>1.296408738047802</v>
      </c>
      <c r="O366" s="73">
        <f>(-1)*(180*_nn1+(-1)^_nn1*ASIN(-(-1)*SIN(Расчет!D383*PI()/180)/(SQRT(_sinfi^2+(_cosfi*COS(Азимут!E366*PI()/180))^2)))*180/PI()+ACOS((_sinfi/(SQRT(_sinfi^2+(_cosfi*COS(Азимут!E366*PI()/180))^2))))*180/PI())</f>
        <v>3.2211432314275328</v>
      </c>
      <c r="P366" s="73">
        <f>(-1)*(180*_nn1+(-1)^_nn1*ASIN(-(-1)*SIN(Расчет!D383*PI()/180)/(SQRT(_sinfi^2+(_cosfi*COS(Азимут!F366*PI()/180))^2)))*180/PI()+ACOS((_sinfi/(SQRT(_sinfi^2+(_cosfi*COS(Азимут!F366*PI()/180))^2))))*180/PI())</f>
        <v>4.9193258582413364</v>
      </c>
      <c r="Q366" s="73">
        <f>(-1)*(180*_nn1+(-1)^_nn1*ASIN(-(-1)*SIN(Расчет!D383*PI()/180)/(SQRT(_sinfi^2+(_cosfi*COS(Азимут!G366*PI()/180))^2)))*180/PI()+ACOS((_sinfi/(SQRT(_sinfi^2+(_cosfi*COS(Азимут!G366*PI()/180))^2))))*180/PI())</f>
        <v>6.3887299635224792</v>
      </c>
      <c r="R366" s="73">
        <f>(-1)*(180*_nn1+(-1)^_nn1*ASIN(-(-1)*SIN(Расчет!D383*PI()/180)/(SQRT(_sinfi^2+(_cosfi*COS(Азимут!H366*PI()/180))^2)))*180/PI()+ACOS((_sinfi/(SQRT(_sinfi^2+(_cosfi*COS(Азимут!H366*PI()/180))^2))))*180/PI())</f>
        <v>7.6289738931283182</v>
      </c>
      <c r="S366" s="73">
        <f>(-1)*(180*_nn1+(-1)^_nn1*ASIN(-(-1)*SIN(Расчет!D383*PI()/180)/(SQRT(_sinfi^2+(_cosfi*COS(Азимут!I366*PI()/180))^2)))*180/PI()+ACOS((_sinfi/(SQRT(_sinfi^2+(_cosfi*COS(Азимут!I366*PI()/180))^2))))*180/PI())</f>
        <v>8.6408264546227826</v>
      </c>
      <c r="T366" s="73">
        <f>(-1)*(180*_nn1+(-1)^_nn1*ASIN(-(-1)*SIN(Расчет!D383*PI()/180)/(SQRT(_sinfi^2+(_cosfi*COS(Азимут!J366*PI()/180))^2)))*180/PI()+ACOS((_sinfi/(SQRT(_sinfi^2+(_cosfi*COS(Азимут!J366*PI()/180))^2))))*180/PI())</f>
        <v>9.4256367717165972</v>
      </c>
      <c r="U366" s="73">
        <f>(-1)*(180*_nn1+(-1)^_nn1*ASIN(-(-1)*SIN(Расчет!D383*PI()/180)/(SQRT(_sinfi^2+(_cosfi*COS(Азимут!K366*PI()/180))^2)))*180/PI()+ACOS((_sinfi/(SQRT(_sinfi^2+(_cosfi*COS(Азимут!K366*PI()/180))^2))))*180/PI())</f>
        <v>9.9848874274417483</v>
      </c>
      <c r="V366" s="73">
        <f>(-1)*(180*_nn1+(-1)^_nn1*ASIN(-(-1)*SIN(Расчет!D383*PI()/180)/(SQRT(_sinfi^2+(_cosfi*COS(Азимут!L366*PI()/180))^2)))*180/PI()+ACOS((_sinfi/(SQRT(_sinfi^2+(_cosfi*COS(Азимут!L366*PI()/180))^2))))*180/PI())</f>
        <v>10.319862613155266</v>
      </c>
      <c r="W366" s="110">
        <f>(-1)*(180*_nn1+(-1)^_nn1*ASIN(-(-1)*SIN(Расчет!D383*PI()/180)/(SQRT(_sinfi^2+(_cosfi*COS(Азимут!M366*PI()/180))^2)))*180/PI()+ACOS((_sinfi/(SQRT(_sinfi^2+(_cosfi*COS(Азимут!M366*PI()/180))^2))))*180/PI())</f>
        <v>10.431420808395814</v>
      </c>
    </row>
    <row r="367" spans="1:23">
      <c r="A367" s="46">
        <f>Расчет!A384</f>
        <v>363</v>
      </c>
      <c r="B367" s="3" t="str">
        <f>Расчет!B384</f>
        <v>Декабрь</v>
      </c>
      <c r="C367" s="31">
        <f>Расчет!C384</f>
        <v>29</v>
      </c>
      <c r="D367" s="116">
        <f>Расчет!U384-Расчет!U384/10</f>
        <v>41.878490940503099</v>
      </c>
      <c r="E367" s="57">
        <f>D367-Расчет!U384/10</f>
        <v>37.225325280447201</v>
      </c>
      <c r="F367" s="57">
        <f>E367-Расчет!U384/10</f>
        <v>32.572159620391304</v>
      </c>
      <c r="G367" s="57">
        <f>F367-Расчет!U384/10</f>
        <v>27.918993960335406</v>
      </c>
      <c r="H367" s="57">
        <f>G367-Расчет!U384/10</f>
        <v>23.265828300279509</v>
      </c>
      <c r="I367" s="57">
        <f>H367-Расчет!U384/10</f>
        <v>18.612662640223611</v>
      </c>
      <c r="J367" s="57">
        <f>I367-Расчет!U384/10</f>
        <v>13.959496980167712</v>
      </c>
      <c r="K367" s="57">
        <f>J367-Расчет!U384/10</f>
        <v>9.3063313201118127</v>
      </c>
      <c r="L367" s="57">
        <f>K367-Расчет!U384/10</f>
        <v>4.6531656600559135</v>
      </c>
      <c r="M367" s="117">
        <f>L367-Расчет!U384/10</f>
        <v>1.4210854715202004E-14</v>
      </c>
      <c r="N367" s="109">
        <f>(-1)*(180*_nn1+(-1)^_nn1*ASIN(-(-1)*SIN(Расчет!D384*PI()/180)/(SQRT(_sinfi^2+(_cosfi*COS(Азимут!D367*PI()/180))^2)))*180/PI()+ACOS((_sinfi/(SQRT(_sinfi^2+(_cosfi*COS(Азимут!D367*PI()/180))^2))))*180/PI())</f>
        <v>1.3071001308404107</v>
      </c>
      <c r="O367" s="73">
        <f>(-1)*(180*_nn1+(-1)^_nn1*ASIN(-(-1)*SIN(Расчет!D384*PI()/180)/(SQRT(_sinfi^2+(_cosfi*COS(Азимут!E367*PI()/180))^2)))*180/PI()+ACOS((_sinfi/(SQRT(_sinfi^2+(_cosfi*COS(Азимут!E367*PI()/180))^2))))*180/PI())</f>
        <v>3.2415272665682551</v>
      </c>
      <c r="P367" s="73">
        <f>(-1)*(180*_nn1+(-1)^_nn1*ASIN(-(-1)*SIN(Расчет!D384*PI()/180)/(SQRT(_sinfi^2+(_cosfi*COS(Азимут!F367*PI()/180))^2)))*180/PI()+ACOS((_sinfi/(SQRT(_sinfi^2+(_cosfi*COS(Азимут!F367*PI()/180))^2))))*180/PI())</f>
        <v>4.9483060565964649</v>
      </c>
      <c r="Q367" s="73">
        <f>(-1)*(180*_nn1+(-1)^_nn1*ASIN(-(-1)*SIN(Расчет!D384*PI()/180)/(SQRT(_sinfi^2+(_cosfi*COS(Азимут!G367*PI()/180))^2)))*180/PI()+ACOS((_sinfi/(SQRT(_sinfi^2+(_cosfi*COS(Азимут!G367*PI()/180))^2))))*180/PI())</f>
        <v>6.4251567600387602</v>
      </c>
      <c r="R367" s="73">
        <f>(-1)*(180*_nn1+(-1)^_nn1*ASIN(-(-1)*SIN(Расчет!D384*PI()/180)/(SQRT(_sinfi^2+(_cosfi*COS(Азимут!H367*PI()/180))^2)))*180/PI()+ACOS((_sinfi/(SQRT(_sinfi^2+(_cosfi*COS(Азимут!H367*PI()/180))^2))))*180/PI())</f>
        <v>7.6716767400655215</v>
      </c>
      <c r="S367" s="73">
        <f>(-1)*(180*_nn1+(-1)^_nn1*ASIN(-(-1)*SIN(Расчет!D384*PI()/180)/(SQRT(_sinfi^2+(_cosfi*COS(Азимут!I367*PI()/180))^2)))*180/PI()+ACOS((_sinfi/(SQRT(_sinfi^2+(_cosfi*COS(Азимут!I367*PI()/180))^2))))*180/PI())</f>
        <v>8.6886347337668042</v>
      </c>
      <c r="T367" s="73">
        <f>(-1)*(180*_nn1+(-1)^_nn1*ASIN(-(-1)*SIN(Расчет!D384*PI()/180)/(SQRT(_sinfi^2+(_cosfi*COS(Азимут!J367*PI()/180))^2)))*180/PI()+ACOS((_sinfi/(SQRT(_sinfi^2+(_cosfi*COS(Азимут!J367*PI()/180))^2))))*180/PI())</f>
        <v>9.4773914163559994</v>
      </c>
      <c r="U367" s="73">
        <f>(-1)*(180*_nn1+(-1)^_nn1*ASIN(-(-1)*SIN(Расчет!D384*PI()/180)/(SQRT(_sinfi^2+(_cosfi*COS(Азимут!K367*PI()/180))^2)))*180/PI()+ACOS((_sinfi/(SQRT(_sinfi^2+(_cosfi*COS(Азимут!K367*PI()/180))^2))))*180/PI())</f>
        <v>10.039445282276034</v>
      </c>
      <c r="V367" s="73">
        <f>(-1)*(180*_nn1+(-1)^_nn1*ASIN(-(-1)*SIN(Расчет!D384*PI()/180)/(SQRT(_sinfi^2+(_cosfi*COS(Азимут!L367*PI()/180))^2)))*180/PI()+ACOS((_sinfi/(SQRT(_sinfi^2+(_cosfi*COS(Азимут!L367*PI()/180))^2))))*180/PI())</f>
        <v>10.376095455035738</v>
      </c>
      <c r="W367" s="110">
        <f>(-1)*(180*_nn1+(-1)^_nn1*ASIN(-(-1)*SIN(Расчет!D384*PI()/180)/(SQRT(_sinfi^2+(_cosfi*COS(Азимут!M367*PI()/180))^2)))*180/PI()+ACOS((_sinfi/(SQRT(_sinfi^2+(_cosfi*COS(Азимут!M367*PI()/180))^2))))*180/PI())</f>
        <v>10.488210755122253</v>
      </c>
    </row>
    <row r="368" spans="1:23">
      <c r="A368" s="46">
        <f>Расчет!A385</f>
        <v>364</v>
      </c>
      <c r="B368" s="3" t="str">
        <f>Расчет!B385</f>
        <v>Декабрь</v>
      </c>
      <c r="C368" s="31">
        <f>Расчет!C385</f>
        <v>30</v>
      </c>
      <c r="D368" s="116">
        <f>Расчет!U385-Расчет!U385/10</f>
        <v>42.010004270250249</v>
      </c>
      <c r="E368" s="57">
        <f>D368-Расчет!U385/10</f>
        <v>37.342226018000218</v>
      </c>
      <c r="F368" s="57">
        <f>E368-Расчет!U385/10</f>
        <v>32.674447765750188</v>
      </c>
      <c r="G368" s="57">
        <f>F368-Расчет!U385/10</f>
        <v>28.00666951350016</v>
      </c>
      <c r="H368" s="57">
        <f>G368-Расчет!U385/10</f>
        <v>23.338891261250133</v>
      </c>
      <c r="I368" s="57">
        <f>H368-Расчет!U385/10</f>
        <v>18.671113009000106</v>
      </c>
      <c r="J368" s="57">
        <f>I368-Расчет!U385/10</f>
        <v>14.003334756750078</v>
      </c>
      <c r="K368" s="57">
        <f>J368-Расчет!U385/10</f>
        <v>9.335556504500051</v>
      </c>
      <c r="L368" s="57">
        <f>K368-Расчет!U385/10</f>
        <v>4.6677782522500229</v>
      </c>
      <c r="M368" s="117">
        <f>L368-Расчет!U385/10</f>
        <v>0</v>
      </c>
      <c r="N368" s="109">
        <f>(-1)*(180*_nn1+(-1)^_nn1*ASIN(-(-1)*SIN(Расчет!D385*PI()/180)/(SQRT(_sinfi^2+(_cosfi*COS(Азимут!D368*PI()/180))^2)))*180/PI()+ACOS((_sinfi/(SQRT(_sinfi^2+(_cosfi*COS(Азимут!D368*PI()/180))^2))))*180/PI())</f>
        <v>1.319152817306275</v>
      </c>
      <c r="O368" s="73">
        <f>(-1)*(180*_nn1+(-1)^_nn1*ASIN(-(-1)*SIN(Расчет!D385*PI()/180)/(SQRT(_sinfi^2+(_cosfi*COS(Азимут!E368*PI()/180))^2)))*180/PI()+ACOS((_sinfi/(SQRT(_sinfi^2+(_cosfi*COS(Азимут!E368*PI()/180))^2))))*180/PI())</f>
        <v>3.2645090950686324</v>
      </c>
      <c r="P368" s="73">
        <f>(-1)*(180*_nn1+(-1)^_nn1*ASIN(-(-1)*SIN(Расчет!D385*PI()/180)/(SQRT(_sinfi^2+(_cosfi*COS(Азимут!F368*PI()/180))^2)))*180/PI()+ACOS((_sinfi/(SQRT(_sinfi^2+(_cosfi*COS(Азимут!F368*PI()/180))^2))))*180/PI())</f>
        <v>4.9809817720332319</v>
      </c>
      <c r="Q368" s="73">
        <f>(-1)*(180*_nn1+(-1)^_nn1*ASIN(-(-1)*SIN(Расчет!D385*PI()/180)/(SQRT(_sinfi^2+(_cosfi*COS(Азимут!G368*PI()/180))^2)))*180/PI()+ACOS((_sinfi/(SQRT(_sinfi^2+(_cosfi*COS(Азимут!G368*PI()/180))^2))))*180/PI())</f>
        <v>6.4662303401036922</v>
      </c>
      <c r="R368" s="73">
        <f>(-1)*(180*_nn1+(-1)^_nn1*ASIN(-(-1)*SIN(Расчет!D385*PI()/180)/(SQRT(_sinfi^2+(_cosfi*COS(Азимут!H368*PI()/180))^2)))*180/PI()+ACOS((_sinfi/(SQRT(_sinfi^2+(_cosfi*COS(Азимут!H368*PI()/180))^2))))*180/PI())</f>
        <v>7.7198280519707509</v>
      </c>
      <c r="S368" s="73">
        <f>(-1)*(180*_nn1+(-1)^_nn1*ASIN(-(-1)*SIN(Расчет!D385*PI()/180)/(SQRT(_sinfi^2+(_cosfi*COS(Азимут!I368*PI()/180))^2)))*180/PI()+ACOS((_sinfi/(SQRT(_sinfi^2+(_cosfi*COS(Азимут!I368*PI()/180))^2))))*180/PI())</f>
        <v>8.7425434249406351</v>
      </c>
      <c r="T368" s="73">
        <f>(-1)*(180*_nn1+(-1)^_nn1*ASIN(-(-1)*SIN(Расчет!D385*PI()/180)/(SQRT(_sinfi^2+(_cosfi*COS(Азимут!J368*PI()/180))^2)))*180/PI()+ACOS((_sinfi/(SQRT(_sinfi^2+(_cosfi*COS(Азимут!J368*PI()/180))^2))))*180/PI())</f>
        <v>9.5357502023343272</v>
      </c>
      <c r="U368" s="73">
        <f>(-1)*(180*_nn1+(-1)^_nn1*ASIN(-(-1)*SIN(Расчет!D385*PI()/180)/(SQRT(_sinfi^2+(_cosfi*COS(Азимут!K368*PI()/180))^2)))*180/PI()+ACOS((_sinfi/(SQRT(_sinfi^2+(_cosfi*COS(Азимут!K368*PI()/180))^2))))*180/PI())</f>
        <v>10.100964946092489</v>
      </c>
      <c r="V368" s="73">
        <f>(-1)*(180*_nn1+(-1)^_nn1*ASIN(-(-1)*SIN(Расчет!D385*PI()/180)/(SQRT(_sinfi^2+(_cosfi*COS(Азимут!L368*PI()/180))^2)))*180/PI()+ACOS((_sinfi/(SQRT(_sinfi^2+(_cosfi*COS(Азимут!L368*PI()/180))^2))))*180/PI())</f>
        <v>10.439503753913698</v>
      </c>
      <c r="W368" s="110">
        <f>(-1)*(180*_nn1+(-1)^_nn1*ASIN(-(-1)*SIN(Расчет!D385*PI()/180)/(SQRT(_sinfi^2+(_cosfi*COS(Азимут!M368*PI()/180))^2)))*180/PI()+ACOS((_sinfi/(SQRT(_sinfi^2+(_cosfi*COS(Азимут!M368*PI()/180))^2))))*180/PI())</f>
        <v>10.552247206593279</v>
      </c>
    </row>
    <row r="369" spans="1:23" ht="15" thickBot="1">
      <c r="A369" s="46">
        <f>Расчет!A386</f>
        <v>365</v>
      </c>
      <c r="B369" s="3" t="str">
        <f>Расчет!B386</f>
        <v>Декабрь</v>
      </c>
      <c r="C369" s="31">
        <f>Расчет!C386</f>
        <v>31</v>
      </c>
      <c r="D369" s="121">
        <f>Расчет!U386-Расчет!U386/10</f>
        <v>42.15604257340312</v>
      </c>
      <c r="E369" s="122">
        <f>D369-Расчет!U386/10</f>
        <v>37.472037843024992</v>
      </c>
      <c r="F369" s="122">
        <f>E369-Расчет!U386/10</f>
        <v>32.788033112646865</v>
      </c>
      <c r="G369" s="122">
        <f>F369-Расчет!U386/10</f>
        <v>28.104028382268741</v>
      </c>
      <c r="H369" s="122">
        <f>G369-Расчет!U386/10</f>
        <v>23.420023651890617</v>
      </c>
      <c r="I369" s="122">
        <f>H369-Расчет!U386/10</f>
        <v>18.736018921512493</v>
      </c>
      <c r="J369" s="122">
        <f>I369-Расчет!U386/10</f>
        <v>14.052014191134369</v>
      </c>
      <c r="K369" s="122">
        <f>J369-Расчет!U386/10</f>
        <v>9.3680094607562445</v>
      </c>
      <c r="L369" s="122">
        <f>K369-Расчет!U386/10</f>
        <v>4.6840047303781196</v>
      </c>
      <c r="M369" s="123">
        <f>L369-Расчет!U386/10</f>
        <v>0</v>
      </c>
      <c r="N369" s="109">
        <f>(-1)*(180*_nn1+(-1)^_nn1*ASIN(-(-1)*SIN(Расчет!D386*PI()/180)/(SQRT(_sinfi^2+(_cosfi*COS(Азимут!D369*PI()/180))^2)))*180/PI()+ACOS((_sinfi/(SQRT(_sinfi^2+(_cosfi*COS(Азимут!D369*PI()/180))^2))))*180/PI())</f>
        <v>1.3325601963763631</v>
      </c>
      <c r="O369" s="73">
        <f>(-1)*(180*_nn1+(-1)^_nn1*ASIN(-(-1)*SIN(Расчет!D386*PI()/180)/(SQRT(_sinfi^2+(_cosfi*COS(Азимут!E369*PI()/180))^2)))*180/PI()+ACOS((_sinfi/(SQRT(_sinfi^2+(_cosfi*COS(Азимут!E369*PI()/180))^2))))*180/PI())</f>
        <v>3.2900770066582652</v>
      </c>
      <c r="P369" s="73">
        <f>(-1)*(180*_nn1+(-1)^_nn1*ASIN(-(-1)*SIN(Расчет!D386*PI()/180)/(SQRT(_sinfi^2+(_cosfi*COS(Азимут!F369*PI()/180))^2)))*180/PI()+ACOS((_sinfi/(SQRT(_sinfi^2+(_cosfi*COS(Азимут!F369*PI()/180))^2))))*180/PI())</f>
        <v>5.0173371712727999</v>
      </c>
      <c r="Q369" s="73">
        <f>(-1)*(180*_nn1+(-1)^_nn1*ASIN(-(-1)*SIN(Расчет!D386*PI()/180)/(SQRT(_sinfi^2+(_cosfi*COS(Азимут!G369*PI()/180))^2)))*180/PI()+ACOS((_sinfi/(SQRT(_sinfi^2+(_cosfi*COS(Азимут!G369*PI()/180))^2))))*180/PI())</f>
        <v>6.5119314263009471</v>
      </c>
      <c r="R369" s="73">
        <f>(-1)*(180*_nn1+(-1)^_nn1*ASIN(-(-1)*SIN(Расчет!D386*PI()/180)/(SQRT(_sinfi^2+(_cosfi*COS(Азимут!H369*PI()/180))^2)))*180/PI()+ACOS((_sinfi/(SQRT(_sinfi^2+(_cosfi*COS(Азимут!H369*PI()/180))^2))))*180/PI())</f>
        <v>7.7734056304079218</v>
      </c>
      <c r="S369" s="73">
        <f>(-1)*(180*_nn1+(-1)^_nn1*ASIN(-(-1)*SIN(Расчет!D386*PI()/180)/(SQRT(_sinfi^2+(_cosfi*COS(Азимут!I369*PI()/180))^2)))*180/PI()+ACOS((_sinfi/(SQRT(_sinfi^2+(_cosfi*COS(Азимут!I369*PI()/180))^2))))*180/PI())</f>
        <v>8.8025278795280144</v>
      </c>
      <c r="T369" s="73">
        <f>(-1)*(180*_nn1+(-1)^_nn1*ASIN(-(-1)*SIN(Расчет!D386*PI()/180)/(SQRT(_sinfi^2+(_cosfi*COS(Азимут!J369*PI()/180))^2)))*180/PI()+ACOS((_sinfi/(SQRT(_sinfi^2+(_cosfi*COS(Азимут!J369*PI()/180))^2))))*180/PI())</f>
        <v>9.6006865108977024</v>
      </c>
      <c r="U369" s="73">
        <f>(-1)*(180*_nn1+(-1)^_nn1*ASIN(-(-1)*SIN(Расчет!D386*PI()/180)/(SQRT(_sinfi^2+(_cosfi*COS(Азимут!K369*PI()/180))^2)))*180/PI()+ACOS((_sinfi/(SQRT(_sinfi^2+(_cosfi*COS(Азимут!K369*PI()/180))^2))))*180/PI())</f>
        <v>10.169418347706284</v>
      </c>
      <c r="V369" s="73">
        <f>(-1)*(180*_nn1+(-1)^_nn1*ASIN(-(-1)*SIN(Расчет!D386*PI()/180)/(SQRT(_sinfi^2+(_cosfi*COS(Азимут!L369*PI()/180))^2)))*180/PI()+ACOS((_sinfi/(SQRT(_sinfi^2+(_cosfi*COS(Азимут!L369*PI()/180))^2))))*180/PI())</f>
        <v>10.510058546157126</v>
      </c>
      <c r="W369" s="110">
        <f>(-1)*(180*_nn1+(-1)^_nn1*ASIN(-(-1)*SIN(Расчет!D386*PI()/180)/(SQRT(_sinfi^2+(_cosfi*COS(Азимут!M369*PI()/180))^2)))*180/PI()+ACOS((_sinfi/(SQRT(_sinfi^2+(_cosfi*COS(Азимут!M369*PI()/180))^2))))*180/PI())</f>
        <v>10.623500897915108</v>
      </c>
    </row>
  </sheetData>
  <mergeCells count="2">
    <mergeCell ref="D2:M2"/>
    <mergeCell ref="N2:W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6"/>
  <sheetViews>
    <sheetView showGridLines="0" zoomScale="90" zoomScaleNormal="90" workbookViewId="0">
      <selection activeCell="B15" sqref="B15"/>
    </sheetView>
  </sheetViews>
  <sheetFormatPr defaultRowHeight="14.4"/>
  <sheetData>
    <row r="1" spans="1:15" ht="20.399999999999999" thickBot="1">
      <c r="A1" s="247" t="s">
        <v>102</v>
      </c>
      <c r="B1" s="248"/>
      <c r="C1" s="248"/>
      <c r="D1" s="249"/>
      <c r="E1" s="250" t="s">
        <v>107</v>
      </c>
      <c r="F1" s="251"/>
      <c r="G1" s="251"/>
      <c r="H1" s="251"/>
      <c r="I1" s="251"/>
      <c r="J1" s="251"/>
      <c r="K1" s="251"/>
      <c r="L1" s="251"/>
      <c r="M1" s="251"/>
      <c r="N1" s="251"/>
      <c r="O1" s="252"/>
    </row>
    <row r="2" spans="1:15">
      <c r="A2" s="128" t="s">
        <v>4</v>
      </c>
      <c r="B2" s="129">
        <v>20</v>
      </c>
      <c r="C2" s="128" t="s">
        <v>7</v>
      </c>
      <c r="D2" s="129">
        <v>22</v>
      </c>
    </row>
    <row r="3" spans="1:15">
      <c r="A3" s="130">
        <f>Азимут!D83</f>
        <v>80.874571741400842</v>
      </c>
      <c r="B3" s="131">
        <f>Азимут!N83</f>
        <v>5.0955745797530767</v>
      </c>
      <c r="C3" s="130">
        <f>Азимут!D177</f>
        <v>123.93089971692598</v>
      </c>
      <c r="D3" s="131">
        <f>Азимут!N177</f>
        <v>6.2125024317065538</v>
      </c>
    </row>
    <row r="4" spans="1:15">
      <c r="A4" s="130">
        <f>Азимут!E83</f>
        <v>71.888508214578522</v>
      </c>
      <c r="B4" s="131">
        <f>Азимут!O83</f>
        <v>10.780893487870827</v>
      </c>
      <c r="C4" s="130">
        <f>Азимут!E177</f>
        <v>110.16079974837865</v>
      </c>
      <c r="D4" s="131">
        <f>Азимут!O177</f>
        <v>14.832159543181149</v>
      </c>
    </row>
    <row r="5" spans="1:15">
      <c r="A5" s="130">
        <f>Азимут!F83</f>
        <v>62.902444687756201</v>
      </c>
      <c r="B5" s="131">
        <f>Азимут!P83</f>
        <v>15.983745444040153</v>
      </c>
      <c r="C5" s="130">
        <f>Азимут!F177</f>
        <v>96.390699779831323</v>
      </c>
      <c r="D5" s="131">
        <f>Азимут!P177</f>
        <v>24.228421244106244</v>
      </c>
    </row>
    <row r="6" spans="1:15">
      <c r="A6" s="130">
        <f>Азимут!G83</f>
        <v>53.916381160933881</v>
      </c>
      <c r="B6" s="131">
        <f>Азимут!Q83</f>
        <v>20.552027710514096</v>
      </c>
      <c r="C6" s="130">
        <f>Азимут!G177</f>
        <v>82.620599811283995</v>
      </c>
      <c r="D6" s="131">
        <f>Азимут!Q177</f>
        <v>33.334750132009248</v>
      </c>
    </row>
    <row r="7" spans="1:15">
      <c r="A7" s="130">
        <f>Азимут!H83</f>
        <v>44.93031763411156</v>
      </c>
      <c r="B7" s="131">
        <f>Азимут!R83</f>
        <v>24.40510981144314</v>
      </c>
      <c r="C7" s="130">
        <f>Азимут!H177</f>
        <v>68.850499842736667</v>
      </c>
      <c r="D7" s="131">
        <f>Азимут!R177</f>
        <v>41.215249183208527</v>
      </c>
    </row>
    <row r="8" spans="1:15">
      <c r="A8" s="130">
        <f>Азимут!I83</f>
        <v>35.94425410728924</v>
      </c>
      <c r="B8" s="131">
        <f>Азимут!S83</f>
        <v>27.517959201775511</v>
      </c>
      <c r="C8" s="130">
        <f>Азимут!I177</f>
        <v>55.080399874189339</v>
      </c>
      <c r="D8" s="131">
        <f>Азимут!S177</f>
        <v>47.407831497303249</v>
      </c>
    </row>
    <row r="9" spans="1:15">
      <c r="A9" s="130">
        <f>Азимут!J83</f>
        <v>26.958190580466923</v>
      </c>
      <c r="B9" s="131">
        <f>Азимут!T83</f>
        <v>29.89962506344574</v>
      </c>
      <c r="C9" s="130">
        <f>Азимут!J177</f>
        <v>41.310299905642012</v>
      </c>
      <c r="D9" s="131">
        <f>Азимут!T177</f>
        <v>51.897450846656056</v>
      </c>
    </row>
    <row r="10" spans="1:15">
      <c r="A10" s="130">
        <f>Азимут!K83</f>
        <v>17.972127053644606</v>
      </c>
      <c r="B10" s="131">
        <f>Азимут!U83</f>
        <v>31.57411819201306</v>
      </c>
      <c r="C10" s="130">
        <f>Азимут!K177</f>
        <v>27.54019993709468</v>
      </c>
      <c r="D10" s="131">
        <f>Азимут!U177</f>
        <v>54.880463873891756</v>
      </c>
    </row>
    <row r="11" spans="1:15">
      <c r="A11" s="130">
        <f>Азимут!L83</f>
        <v>8.9860635268222886</v>
      </c>
      <c r="B11" s="131">
        <f>Азимут!V83</f>
        <v>32.566693889426489</v>
      </c>
      <c r="C11" s="130">
        <f>Азимут!L177</f>
        <v>13.770099968547349</v>
      </c>
      <c r="D11" s="131">
        <f>Азимут!V177</f>
        <v>56.572397498622934</v>
      </c>
    </row>
    <row r="12" spans="1:15" ht="15" thickBot="1">
      <c r="A12" s="132">
        <f>Азимут!M83</f>
        <v>-2.8421709430404007E-14</v>
      </c>
      <c r="B12" s="133">
        <f>Азимут!W83</f>
        <v>32.895399150440824</v>
      </c>
      <c r="C12" s="132">
        <f>Азимут!M177</f>
        <v>1.7763568394002505E-14</v>
      </c>
      <c r="D12" s="133">
        <f>Азимут!W177</f>
        <v>57.119596185284422</v>
      </c>
    </row>
    <row r="13" spans="1:15" ht="15" thickBot="1">
      <c r="D13" s="153"/>
    </row>
    <row r="14" spans="1:15" ht="15" thickBot="1">
      <c r="A14" s="151" t="s">
        <v>0</v>
      </c>
      <c r="B14" s="152">
        <v>1</v>
      </c>
      <c r="C14" s="30"/>
      <c r="D14" s="153" t="s">
        <v>18</v>
      </c>
    </row>
    <row r="15" spans="1:15">
      <c r="A15" s="149">
        <f>Азимут!D4</f>
        <v>42.15604257340312</v>
      </c>
      <c r="B15" s="150">
        <f>Азимут!N4</f>
        <v>1.3325601963763631</v>
      </c>
      <c r="C15" s="30"/>
      <c r="D15" s="48">
        <f>Расчет!F11</f>
        <v>56.31666666666667</v>
      </c>
    </row>
    <row r="16" spans="1:15" ht="15" thickBot="1">
      <c r="A16" s="145">
        <f>Азимут!E4</f>
        <v>37.472037843024992</v>
      </c>
      <c r="B16" s="146">
        <f>Азимут!O4</f>
        <v>3.2900770066582652</v>
      </c>
      <c r="C16" s="30"/>
      <c r="D16" s="30">
        <v>5632</v>
      </c>
    </row>
    <row r="17" spans="1:4" ht="15" thickBot="1">
      <c r="A17" s="145">
        <f>Азимут!F4</f>
        <v>32.788033112646865</v>
      </c>
      <c r="B17" s="146">
        <f>Азимут!P4</f>
        <v>5.0173371712727999</v>
      </c>
      <c r="C17" s="30"/>
      <c r="D17" s="165">
        <f>D16/100</f>
        <v>56.32</v>
      </c>
    </row>
    <row r="18" spans="1:4">
      <c r="A18" s="145">
        <f>Азимут!G4</f>
        <v>28.104028382268741</v>
      </c>
      <c r="B18" s="146">
        <f>Азимут!Q4</f>
        <v>6.5119314263009471</v>
      </c>
      <c r="C18" s="30"/>
      <c r="D18" s="30"/>
    </row>
    <row r="19" spans="1:4">
      <c r="A19" s="145">
        <f>Азимут!H4</f>
        <v>23.420023651890617</v>
      </c>
      <c r="B19" s="146">
        <f>Азимут!R4</f>
        <v>7.7734056304079218</v>
      </c>
      <c r="C19" s="30"/>
      <c r="D19" s="30"/>
    </row>
    <row r="20" spans="1:4">
      <c r="A20" s="145">
        <f>Азимут!I4</f>
        <v>18.736018921512493</v>
      </c>
      <c r="B20" s="146">
        <f>Азимут!S4</f>
        <v>8.8025278795280144</v>
      </c>
      <c r="C20" s="30"/>
      <c r="D20" s="30"/>
    </row>
    <row r="21" spans="1:4">
      <c r="A21" s="145">
        <f>Азимут!J4</f>
        <v>14.052014191134369</v>
      </c>
      <c r="B21" s="146">
        <f>Азимут!T4</f>
        <v>9.6006865108977024</v>
      </c>
      <c r="C21" s="30"/>
      <c r="D21" s="30"/>
    </row>
    <row r="22" spans="1:4">
      <c r="A22" s="145">
        <f>Азимут!K4</f>
        <v>9.3680094607562445</v>
      </c>
      <c r="B22" s="146">
        <f>Азимут!U4</f>
        <v>10.169418347706284</v>
      </c>
      <c r="C22" s="30"/>
      <c r="D22" s="30"/>
    </row>
    <row r="23" spans="1:4">
      <c r="A23" s="145">
        <f>Азимут!L4</f>
        <v>4.6840047303781196</v>
      </c>
      <c r="B23" s="146">
        <f>Азимут!V4</f>
        <v>10.510058546157126</v>
      </c>
      <c r="C23" s="30"/>
      <c r="D23" s="30"/>
    </row>
    <row r="24" spans="1:4" ht="15" thickBot="1">
      <c r="A24" s="147">
        <f>Азимут!M4</f>
        <v>0</v>
      </c>
      <c r="B24" s="148">
        <f>Азимут!W4</f>
        <v>10.623500897915108</v>
      </c>
      <c r="C24" s="30"/>
      <c r="D24" s="30"/>
    </row>
    <row r="25" spans="1:4">
      <c r="D25" s="30"/>
    </row>
    <row r="26" spans="1:4">
      <c r="D26" s="30"/>
    </row>
  </sheetData>
  <mergeCells count="2">
    <mergeCell ref="A1:D1"/>
    <mergeCell ref="E1:O1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0"/>
  <sheetViews>
    <sheetView workbookViewId="0">
      <selection activeCell="I4" sqref="I4"/>
    </sheetView>
  </sheetViews>
  <sheetFormatPr defaultRowHeight="14.4"/>
  <cols>
    <col min="1" max="1" width="16.6640625" customWidth="1"/>
    <col min="10" max="10" width="9.5546875" bestFit="1" customWidth="1"/>
  </cols>
  <sheetData>
    <row r="1" spans="1:13" ht="16.8" thickBot="1">
      <c r="A1" s="214" t="s">
        <v>105</v>
      </c>
    </row>
    <row r="2" spans="1:13" ht="15" thickBot="1">
      <c r="I2" s="261" t="s">
        <v>23</v>
      </c>
      <c r="J2" s="243"/>
      <c r="K2" s="259" t="s">
        <v>24</v>
      </c>
      <c r="L2" s="259"/>
      <c r="M2" s="260"/>
    </row>
    <row r="3" spans="1:13">
      <c r="A3" s="80" t="s">
        <v>82</v>
      </c>
      <c r="B3" s="244" t="s">
        <v>74</v>
      </c>
      <c r="C3" s="246"/>
      <c r="D3" s="245"/>
      <c r="E3" s="244" t="s">
        <v>90</v>
      </c>
      <c r="F3" s="246"/>
      <c r="G3" s="245"/>
      <c r="I3" s="8" t="s">
        <v>19</v>
      </c>
      <c r="J3" s="6" t="s">
        <v>17</v>
      </c>
      <c r="K3" s="7" t="s">
        <v>21</v>
      </c>
      <c r="L3" s="7" t="s">
        <v>17</v>
      </c>
      <c r="M3" s="9" t="s">
        <v>22</v>
      </c>
    </row>
    <row r="4" spans="1:13" ht="15" thickBot="1">
      <c r="A4" s="81" t="s">
        <v>55</v>
      </c>
      <c r="B4" s="84" t="s">
        <v>19</v>
      </c>
      <c r="C4" s="39" t="s">
        <v>17</v>
      </c>
      <c r="D4" s="42" t="s">
        <v>81</v>
      </c>
      <c r="E4" s="84" t="s">
        <v>19</v>
      </c>
      <c r="F4" s="39" t="s">
        <v>17</v>
      </c>
      <c r="G4" s="42" t="s">
        <v>81</v>
      </c>
      <c r="I4" s="21">
        <v>106</v>
      </c>
      <c r="J4" s="10">
        <v>30</v>
      </c>
      <c r="K4" s="11">
        <f>INT(I4/15)</f>
        <v>7</v>
      </c>
      <c r="L4" s="12">
        <f>MOD(I4,15)*4+INT(J4/15)</f>
        <v>6</v>
      </c>
      <c r="M4" s="13">
        <f>MOD(J4,15)*4</f>
        <v>0</v>
      </c>
    </row>
    <row r="5" spans="1:13">
      <c r="A5" s="126" t="s">
        <v>83</v>
      </c>
      <c r="B5" s="142">
        <v>43</v>
      </c>
      <c r="C5" s="134">
        <v>36</v>
      </c>
      <c r="D5" s="141">
        <f t="shared" ref="D5:D29" si="0">B5+C5/60</f>
        <v>43.6</v>
      </c>
      <c r="E5" s="143">
        <v>39</v>
      </c>
      <c r="F5" s="144">
        <v>43</v>
      </c>
      <c r="G5" s="141">
        <f t="shared" ref="G5:G29" si="1">E5+F5/60</f>
        <v>39.716666666666669</v>
      </c>
    </row>
    <row r="6" spans="1:13">
      <c r="A6" s="83" t="s">
        <v>77</v>
      </c>
      <c r="B6" s="87">
        <v>43</v>
      </c>
      <c r="C6" s="40">
        <v>7</v>
      </c>
      <c r="D6" s="43">
        <f t="shared" si="0"/>
        <v>43.116666666666667</v>
      </c>
      <c r="E6" s="88">
        <v>131</v>
      </c>
      <c r="F6" s="14">
        <v>53</v>
      </c>
      <c r="G6" s="86">
        <f t="shared" si="1"/>
        <v>131.88333333333333</v>
      </c>
    </row>
    <row r="7" spans="1:13">
      <c r="A7" s="83" t="s">
        <v>61</v>
      </c>
      <c r="B7" s="87">
        <v>44</v>
      </c>
      <c r="C7" s="40">
        <v>37</v>
      </c>
      <c r="D7" s="43">
        <f t="shared" si="0"/>
        <v>44.616666666666667</v>
      </c>
      <c r="E7" s="88">
        <v>33</v>
      </c>
      <c r="F7" s="14">
        <v>31</v>
      </c>
      <c r="G7" s="86">
        <f t="shared" si="1"/>
        <v>33.516666666666666</v>
      </c>
    </row>
    <row r="8" spans="1:13">
      <c r="A8" s="83" t="s">
        <v>76</v>
      </c>
      <c r="B8" s="87">
        <v>46</v>
      </c>
      <c r="C8" s="40">
        <v>58</v>
      </c>
      <c r="D8" s="43">
        <f t="shared" si="0"/>
        <v>46.966666666666669</v>
      </c>
      <c r="E8" s="88">
        <v>142</v>
      </c>
      <c r="F8" s="14">
        <v>44</v>
      </c>
      <c r="G8" s="86">
        <f t="shared" si="1"/>
        <v>142.73333333333332</v>
      </c>
    </row>
    <row r="9" spans="1:13">
      <c r="A9" s="126" t="s">
        <v>63</v>
      </c>
      <c r="B9" s="142">
        <v>48</v>
      </c>
      <c r="C9" s="134">
        <v>42</v>
      </c>
      <c r="D9" s="141">
        <f t="shared" si="0"/>
        <v>48.7</v>
      </c>
      <c r="E9" s="143">
        <v>44</v>
      </c>
      <c r="F9" s="144">
        <v>31</v>
      </c>
      <c r="G9" s="141">
        <f t="shared" si="1"/>
        <v>44.516666666666666</v>
      </c>
    </row>
    <row r="10" spans="1:13">
      <c r="A10" s="82" t="s">
        <v>57</v>
      </c>
      <c r="B10" s="85">
        <v>51</v>
      </c>
      <c r="C10" s="41">
        <v>28</v>
      </c>
      <c r="D10" s="86">
        <f t="shared" si="0"/>
        <v>51.466666666666669</v>
      </c>
      <c r="E10" s="88">
        <v>0</v>
      </c>
      <c r="F10" s="14">
        <v>0</v>
      </c>
      <c r="G10" s="86">
        <f t="shared" si="1"/>
        <v>0</v>
      </c>
    </row>
    <row r="11" spans="1:13">
      <c r="A11" s="83" t="s">
        <v>68</v>
      </c>
      <c r="B11" s="87">
        <v>51</v>
      </c>
      <c r="C11" s="40">
        <v>43</v>
      </c>
      <c r="D11" s="43">
        <f t="shared" si="0"/>
        <v>51.716666666666669</v>
      </c>
      <c r="E11" s="88">
        <v>94</v>
      </c>
      <c r="F11" s="14">
        <v>26</v>
      </c>
      <c r="G11" s="86">
        <f t="shared" si="1"/>
        <v>94.433333333333337</v>
      </c>
    </row>
    <row r="12" spans="1:13">
      <c r="A12" s="83" t="s">
        <v>62</v>
      </c>
      <c r="B12" s="87">
        <v>52</v>
      </c>
      <c r="C12" s="40">
        <v>58</v>
      </c>
      <c r="D12" s="43">
        <f t="shared" si="0"/>
        <v>52.966666666666669</v>
      </c>
      <c r="E12" s="88">
        <v>36</v>
      </c>
      <c r="F12" s="14">
        <v>4</v>
      </c>
      <c r="G12" s="86">
        <f t="shared" si="1"/>
        <v>36.06666666666667</v>
      </c>
    </row>
    <row r="13" spans="1:13">
      <c r="A13" s="83" t="s">
        <v>69</v>
      </c>
      <c r="B13" s="87">
        <v>52</v>
      </c>
      <c r="C13" s="40">
        <v>17</v>
      </c>
      <c r="D13" s="43">
        <f t="shared" si="0"/>
        <v>52.283333333333331</v>
      </c>
      <c r="E13" s="88">
        <v>104</v>
      </c>
      <c r="F13" s="14">
        <v>17</v>
      </c>
      <c r="G13" s="86">
        <f t="shared" si="1"/>
        <v>104.28333333333333</v>
      </c>
    </row>
    <row r="14" spans="1:13">
      <c r="A14" s="83" t="s">
        <v>75</v>
      </c>
      <c r="B14" s="87">
        <v>53</v>
      </c>
      <c r="C14" s="40">
        <v>2</v>
      </c>
      <c r="D14" s="43">
        <f t="shared" si="0"/>
        <v>53.033333333333331</v>
      </c>
      <c r="E14" s="88">
        <v>158</v>
      </c>
      <c r="F14" s="14">
        <v>39</v>
      </c>
      <c r="G14" s="86">
        <f t="shared" si="1"/>
        <v>158.65</v>
      </c>
    </row>
    <row r="15" spans="1:13">
      <c r="A15" s="83" t="s">
        <v>58</v>
      </c>
      <c r="B15" s="87">
        <v>54</v>
      </c>
      <c r="C15" s="40">
        <v>43</v>
      </c>
      <c r="D15" s="43">
        <f t="shared" si="0"/>
        <v>54.716666666666669</v>
      </c>
      <c r="E15" s="88">
        <v>20</v>
      </c>
      <c r="F15" s="14">
        <v>30</v>
      </c>
      <c r="G15" s="86">
        <f t="shared" si="1"/>
        <v>20.5</v>
      </c>
    </row>
    <row r="16" spans="1:13">
      <c r="A16" s="83" t="s">
        <v>66</v>
      </c>
      <c r="B16" s="87">
        <v>54</v>
      </c>
      <c r="C16" s="40">
        <v>59</v>
      </c>
      <c r="D16" s="43">
        <f t="shared" si="0"/>
        <v>54.983333333333334</v>
      </c>
      <c r="E16" s="88">
        <v>73</v>
      </c>
      <c r="F16" s="14">
        <v>22</v>
      </c>
      <c r="G16" s="86">
        <f t="shared" si="1"/>
        <v>73.36666666666666</v>
      </c>
    </row>
    <row r="17" spans="1:7">
      <c r="A17" s="236" t="s">
        <v>60</v>
      </c>
      <c r="B17" s="237">
        <v>55</v>
      </c>
      <c r="C17" s="238">
        <v>45</v>
      </c>
      <c r="D17" s="239">
        <f t="shared" si="0"/>
        <v>55.75</v>
      </c>
      <c r="E17" s="240">
        <v>37</v>
      </c>
      <c r="F17" s="241">
        <v>37</v>
      </c>
      <c r="G17" s="94">
        <f t="shared" si="1"/>
        <v>37.616666666666667</v>
      </c>
    </row>
    <row r="18" spans="1:7">
      <c r="A18" s="83" t="s">
        <v>67</v>
      </c>
      <c r="B18" s="87">
        <v>55</v>
      </c>
      <c r="C18" s="40">
        <v>1</v>
      </c>
      <c r="D18" s="43">
        <f t="shared" si="0"/>
        <v>55.016666666666666</v>
      </c>
      <c r="E18" s="88">
        <v>82</v>
      </c>
      <c r="F18" s="14">
        <v>55</v>
      </c>
      <c r="G18" s="86">
        <f t="shared" si="1"/>
        <v>82.916666666666671</v>
      </c>
    </row>
    <row r="19" spans="1:7">
      <c r="A19" s="126" t="s">
        <v>56</v>
      </c>
      <c r="B19" s="142">
        <v>56</v>
      </c>
      <c r="C19" s="134">
        <v>19</v>
      </c>
      <c r="D19" s="141">
        <f t="shared" si="0"/>
        <v>56.31666666666667</v>
      </c>
      <c r="E19" s="143">
        <v>44</v>
      </c>
      <c r="F19" s="144">
        <v>0</v>
      </c>
      <c r="G19" s="141">
        <f t="shared" si="1"/>
        <v>44</v>
      </c>
    </row>
    <row r="20" spans="1:7">
      <c r="A20" s="83" t="s">
        <v>64</v>
      </c>
      <c r="B20" s="87">
        <v>56</v>
      </c>
      <c r="C20" s="40">
        <v>50</v>
      </c>
      <c r="D20" s="43">
        <f t="shared" si="0"/>
        <v>56.833333333333336</v>
      </c>
      <c r="E20" s="88">
        <v>60</v>
      </c>
      <c r="F20" s="14">
        <v>36</v>
      </c>
      <c r="G20" s="86">
        <f t="shared" si="1"/>
        <v>60.6</v>
      </c>
    </row>
    <row r="21" spans="1:7">
      <c r="A21" s="83" t="s">
        <v>70</v>
      </c>
      <c r="B21" s="87">
        <v>56</v>
      </c>
      <c r="C21" s="40">
        <v>9</v>
      </c>
      <c r="D21" s="43">
        <f t="shared" si="0"/>
        <v>56.15</v>
      </c>
      <c r="E21" s="88">
        <v>101</v>
      </c>
      <c r="F21" s="14">
        <v>38</v>
      </c>
      <c r="G21" s="86">
        <f t="shared" si="1"/>
        <v>101.63333333333334</v>
      </c>
    </row>
    <row r="22" spans="1:7">
      <c r="A22" s="83" t="s">
        <v>65</v>
      </c>
      <c r="B22" s="87">
        <v>57</v>
      </c>
      <c r="C22" s="40">
        <v>9</v>
      </c>
      <c r="D22" s="43">
        <f t="shared" si="0"/>
        <v>57.15</v>
      </c>
      <c r="E22" s="88">
        <v>65</v>
      </c>
      <c r="F22" s="14">
        <v>32</v>
      </c>
      <c r="G22" s="86">
        <f t="shared" si="1"/>
        <v>65.533333333333331</v>
      </c>
    </row>
    <row r="23" spans="1:7">
      <c r="A23" s="83" t="s">
        <v>59</v>
      </c>
      <c r="B23" s="87">
        <v>59</v>
      </c>
      <c r="C23" s="40">
        <v>56</v>
      </c>
      <c r="D23" s="43">
        <f t="shared" si="0"/>
        <v>59.93333333333333</v>
      </c>
      <c r="E23" s="88">
        <v>30</v>
      </c>
      <c r="F23" s="14">
        <v>19</v>
      </c>
      <c r="G23" s="86">
        <f t="shared" si="1"/>
        <v>30.316666666666666</v>
      </c>
    </row>
    <row r="24" spans="1:7">
      <c r="A24" s="126" t="s">
        <v>72</v>
      </c>
      <c r="B24" s="142">
        <v>59</v>
      </c>
      <c r="C24" s="134">
        <v>34</v>
      </c>
      <c r="D24" s="141">
        <f t="shared" si="0"/>
        <v>59.56666666666667</v>
      </c>
      <c r="E24" s="143">
        <v>150</v>
      </c>
      <c r="F24" s="144">
        <v>48</v>
      </c>
      <c r="G24" s="141">
        <f t="shared" si="1"/>
        <v>150.80000000000001</v>
      </c>
    </row>
    <row r="25" spans="1:7">
      <c r="A25" s="83" t="s">
        <v>71</v>
      </c>
      <c r="B25" s="87">
        <v>62</v>
      </c>
      <c r="C25" s="40">
        <v>2</v>
      </c>
      <c r="D25" s="43">
        <f t="shared" si="0"/>
        <v>62.033333333333331</v>
      </c>
      <c r="E25" s="88">
        <v>129</v>
      </c>
      <c r="F25" s="14">
        <v>44</v>
      </c>
      <c r="G25" s="86">
        <f t="shared" si="1"/>
        <v>129.73333333333332</v>
      </c>
    </row>
    <row r="26" spans="1:7">
      <c r="A26" s="83" t="s">
        <v>79</v>
      </c>
      <c r="B26" s="87">
        <v>64</v>
      </c>
      <c r="C26" s="40">
        <v>34</v>
      </c>
      <c r="D26" s="43">
        <f t="shared" si="0"/>
        <v>64.566666666666663</v>
      </c>
      <c r="E26" s="88">
        <v>39</v>
      </c>
      <c r="F26" s="14">
        <v>49</v>
      </c>
      <c r="G26" s="86">
        <f t="shared" si="1"/>
        <v>39.81666666666667</v>
      </c>
    </row>
    <row r="27" spans="1:7">
      <c r="A27" s="89" t="s">
        <v>73</v>
      </c>
      <c r="B27" s="90">
        <v>67</v>
      </c>
      <c r="C27" s="91">
        <v>29</v>
      </c>
      <c r="D27" s="92">
        <f t="shared" si="0"/>
        <v>67.483333333333334</v>
      </c>
      <c r="E27" s="93">
        <v>64</v>
      </c>
      <c r="F27" s="17">
        <v>3</v>
      </c>
      <c r="G27" s="94">
        <f t="shared" si="1"/>
        <v>64.05</v>
      </c>
    </row>
    <row r="28" spans="1:7">
      <c r="A28" s="89" t="s">
        <v>78</v>
      </c>
      <c r="B28" s="90">
        <v>68</v>
      </c>
      <c r="C28" s="91">
        <v>58</v>
      </c>
      <c r="D28" s="92">
        <f t="shared" si="0"/>
        <v>68.966666666666669</v>
      </c>
      <c r="E28" s="93">
        <v>33</v>
      </c>
      <c r="F28" s="17">
        <v>4</v>
      </c>
      <c r="G28" s="94">
        <f t="shared" si="1"/>
        <v>33.06666666666667</v>
      </c>
    </row>
    <row r="29" spans="1:7" ht="15" thickBot="1">
      <c r="A29" s="95" t="s">
        <v>80</v>
      </c>
      <c r="B29" s="96">
        <v>71</v>
      </c>
      <c r="C29" s="97">
        <v>15</v>
      </c>
      <c r="D29" s="98">
        <f t="shared" si="0"/>
        <v>71.25</v>
      </c>
      <c r="E29" s="99">
        <v>72</v>
      </c>
      <c r="F29" s="100">
        <v>6</v>
      </c>
      <c r="G29" s="101">
        <f t="shared" si="1"/>
        <v>72.099999999999994</v>
      </c>
    </row>
    <row r="30" spans="1:7" ht="16.2">
      <c r="A30" s="102" t="s">
        <v>96</v>
      </c>
      <c r="B30" s="55"/>
      <c r="C30" s="55"/>
    </row>
  </sheetData>
  <sortState ref="A5:G29">
    <sortCondition ref="B5"/>
  </sortState>
  <mergeCells count="4">
    <mergeCell ref="K2:M2"/>
    <mergeCell ref="I2:J2"/>
    <mergeCell ref="B3:D3"/>
    <mergeCell ref="E3:G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A24"/>
  <sheetViews>
    <sheetView showGridLines="0" zoomScale="80" zoomScaleNormal="80" workbookViewId="0">
      <selection activeCell="AF26" sqref="AF26"/>
    </sheetView>
  </sheetViews>
  <sheetFormatPr defaultRowHeight="14.4"/>
  <sheetData>
    <row r="2" spans="1:1">
      <c r="A2" s="1"/>
    </row>
    <row r="24" spans="1:1">
      <c r="A24" s="1"/>
    </row>
  </sheetData>
  <pageMargins left="0.7" right="0.7" top="0.75" bottom="0.75" header="0.3" footer="0.3"/>
  <drawing r:id="rId1"/>
  <legacyDrawing r:id="rId2"/>
  <oleObjects>
    <oleObject progId="Equation.DSMT4" shapeId="4097" r:id="rId3"/>
    <oleObject progId="Equation.DSMT4" shapeId="4098" r:id="rId4"/>
    <oleObject progId="Equation.DSMT4" shapeId="4099" r:id="rId5"/>
    <oleObject progId="Equation.DSMT4" shapeId="4103" r:id="rId6"/>
    <oleObject progId="Equation.DSMT4" shapeId="4104" r:id="rId7"/>
    <oleObject progId="Equation.DSMT4" shapeId="4105" r:id="rId8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5</vt:i4>
      </vt:variant>
      <vt:variant>
        <vt:lpstr>Диаграммы</vt:lpstr>
      </vt:variant>
      <vt:variant>
        <vt:i4>2</vt:i4>
      </vt:variant>
      <vt:variant>
        <vt:lpstr>Именованные диапазоны</vt:lpstr>
      </vt:variant>
      <vt:variant>
        <vt:i4>13</vt:i4>
      </vt:variant>
    </vt:vector>
  </HeadingPairs>
  <TitlesOfParts>
    <vt:vector size="20" baseType="lpstr">
      <vt:lpstr>Расчет</vt:lpstr>
      <vt:lpstr>Азимут</vt:lpstr>
      <vt:lpstr>Высота</vt:lpstr>
      <vt:lpstr>Справка</vt:lpstr>
      <vt:lpstr>Формулы</vt:lpstr>
      <vt:lpstr>УрВремени</vt:lpstr>
      <vt:lpstr>Постоянная</vt:lpstr>
      <vt:lpstr>_cosfi</vt:lpstr>
      <vt:lpstr>_ee</vt:lpstr>
      <vt:lpstr>_fi</vt:lpstr>
      <vt:lpstr>_lam</vt:lpstr>
      <vt:lpstr>_nn</vt:lpstr>
      <vt:lpstr>_nn1</vt:lpstr>
      <vt:lpstr>_nn2</vt:lpstr>
      <vt:lpstr>_ref</vt:lpstr>
      <vt:lpstr>_rs</vt:lpstr>
      <vt:lpstr>_rsr</vt:lpstr>
      <vt:lpstr>_sinfi</vt:lpstr>
      <vt:lpstr>_so</vt:lpstr>
      <vt:lpstr>_z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2020-08-28T11:46:17Z</dcterms:modified>
</cp:coreProperties>
</file>